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00" firstSheet="1" activeTab="1"/>
  </bookViews>
  <sheets>
    <sheet name="ลูกหนี้ภบท 59 การเงิน" sheetId="1" r:id="rId1"/>
    <sheet name="ลูกหนี้ภบท 61 จัดเก็บ(จริง) " sheetId="2" r:id="rId2"/>
    <sheet name="ลูกหนี้ภบท 60 จัดเก็บ(จริง)  " sheetId="3" r:id="rId3"/>
    <sheet name="ลูกหนี้ภบท 60 จัดเก็บ " sheetId="4" r:id="rId4"/>
    <sheet name="ลูกหนี้ภบท 59 จัดเก็บ" sheetId="5" r:id="rId5"/>
    <sheet name="ลูกหนี้ภบท 58 จัดเก็บ" sheetId="6" r:id="rId6"/>
    <sheet name="ลูกหนี้ภบท 58การเงิน" sheetId="7" r:id="rId7"/>
    <sheet name="ลูกหนี้ภบท 57จัดเก็บ" sheetId="8" r:id="rId8"/>
    <sheet name="ลูกหนี้ภบท 57การเงิน" sheetId="9" r:id="rId9"/>
    <sheet name="ลูกหนี้ภบท 56" sheetId="10" r:id="rId10"/>
    <sheet name="งบหน้า 59" sheetId="11" r:id="rId11"/>
    <sheet name="งบหน้า 58" sheetId="12" r:id="rId12"/>
    <sheet name="งบหน้า 57" sheetId="13" r:id="rId13"/>
    <sheet name="งบหน้า 56" sheetId="14" r:id="rId14"/>
    <sheet name="ลูกหนี้" sheetId="15" r:id="rId15"/>
    <sheet name="Sheet3" sheetId="16" r:id="rId16"/>
  </sheets>
  <definedNames/>
  <calcPr fullCalcOnLoad="1"/>
</workbook>
</file>

<file path=xl/comments1.xml><?xml version="1.0" encoding="utf-8"?>
<comments xmlns="http://schemas.openxmlformats.org/spreadsheetml/2006/main">
  <authors>
    <author>Personal</author>
  </authors>
  <commentList>
    <comment ref="B87" authorId="0">
      <text>
        <r>
          <rPr>
            <b/>
            <sz val="8"/>
            <rFont val="Tahoma"/>
            <family val="0"/>
          </rPr>
          <t>Personal: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Personal</author>
  </authors>
  <commentList>
    <comment ref="B57" authorId="0">
      <text>
        <r>
          <rPr>
            <b/>
            <sz val="8"/>
            <rFont val="Tahoma"/>
            <family val="0"/>
          </rPr>
          <t>Personal:</t>
        </r>
        <r>
          <rPr>
            <sz val="8"/>
            <rFont val="Tahoma"/>
            <family val="0"/>
          </rPr>
          <t xml:space="preserve">
</t>
        </r>
      </text>
    </comment>
    <comment ref="B94" authorId="0">
      <text>
        <r>
          <rPr>
            <b/>
            <sz val="8"/>
            <rFont val="Tahoma"/>
            <family val="0"/>
          </rPr>
          <t>Personal:</t>
        </r>
        <r>
          <rPr>
            <sz val="8"/>
            <rFont val="Tahoma"/>
            <family val="0"/>
          </rPr>
          <t xml:space="preserve">
</t>
        </r>
      </text>
    </comment>
    <comment ref="B136" authorId="0">
      <text>
        <r>
          <rPr>
            <b/>
            <sz val="8"/>
            <rFont val="Tahoma"/>
            <family val="0"/>
          </rPr>
          <t>Personal:</t>
        </r>
        <r>
          <rPr>
            <sz val="8"/>
            <rFont val="Tahoma"/>
            <family val="0"/>
          </rPr>
          <t xml:space="preserve">
</t>
        </r>
      </text>
    </comment>
    <comment ref="B169" authorId="0">
      <text>
        <r>
          <rPr>
            <b/>
            <sz val="8"/>
            <rFont val="Tahoma"/>
            <family val="0"/>
          </rPr>
          <t>Personal:</t>
        </r>
        <r>
          <rPr>
            <sz val="8"/>
            <rFont val="Tahoma"/>
            <family val="0"/>
          </rPr>
          <t xml:space="preserve">
</t>
        </r>
      </text>
    </comment>
    <comment ref="B202" authorId="0">
      <text>
        <r>
          <rPr>
            <b/>
            <sz val="8"/>
            <rFont val="Tahoma"/>
            <family val="0"/>
          </rPr>
          <t>Personal: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Personal</author>
  </authors>
  <commentList>
    <comment ref="B87" authorId="0">
      <text>
        <r>
          <rPr>
            <b/>
            <sz val="8"/>
            <rFont val="Tahoma"/>
            <family val="0"/>
          </rPr>
          <t>Personal: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Personal</author>
  </authors>
  <commentList>
    <comment ref="B92" authorId="0">
      <text>
        <r>
          <rPr>
            <b/>
            <sz val="8"/>
            <rFont val="Tahoma"/>
            <family val="0"/>
          </rPr>
          <t>Personal: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Personal</author>
  </authors>
  <commentList>
    <comment ref="B92" authorId="0">
      <text>
        <r>
          <rPr>
            <b/>
            <sz val="8"/>
            <rFont val="Tahoma"/>
            <family val="0"/>
          </rPr>
          <t>Personal: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Personal</author>
  </authors>
  <commentList>
    <comment ref="B111" authorId="0">
      <text>
        <r>
          <rPr>
            <b/>
            <sz val="8"/>
            <rFont val="Tahoma"/>
            <family val="0"/>
          </rPr>
          <t>Personal: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Personal</author>
  </authors>
  <commentList>
    <comment ref="B111" authorId="0">
      <text>
        <r>
          <rPr>
            <b/>
            <sz val="8"/>
            <rFont val="Tahoma"/>
            <family val="0"/>
          </rPr>
          <t>Personal: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<sst xmlns="http://schemas.openxmlformats.org/spreadsheetml/2006/main" count="5675" uniqueCount="1357">
  <si>
    <t>องค์การบริหารส่วนตำบลบ้านเนิน  อำเภอเชียรใหญ่  จังหวัดนครศรีธรรมราช</t>
  </si>
  <si>
    <t>รายละเอียดลูกหนี้ค้าง</t>
  </si>
  <si>
    <t>หมู่ที่</t>
  </si>
  <si>
    <t>ลำดับที่</t>
  </si>
  <si>
    <t>รายชื่อ</t>
  </si>
  <si>
    <t>ปี</t>
  </si>
  <si>
    <t>รวมเงิน</t>
  </si>
  <si>
    <t>ชื่อหมู่บ้าน</t>
  </si>
  <si>
    <t>นายโกมล  ทิพย์เหรียญ</t>
  </si>
  <si>
    <t>นายดวล  กาพย์เกิด</t>
  </si>
  <si>
    <t>นายแต้ม  บุญไกร</t>
  </si>
  <si>
    <t>นางแป้น  อ้อยเป็น</t>
  </si>
  <si>
    <t>นายเศียร  เพชรแก้ว</t>
  </si>
  <si>
    <t>นางสร้วง  ทิพย์รวย</t>
  </si>
  <si>
    <t>นายสำรอง  ทิพย์รักษ์</t>
  </si>
  <si>
    <t>นายหับ  เภาพันธ์</t>
  </si>
  <si>
    <t>นายมาก  ช่วยจิตร</t>
  </si>
  <si>
    <t>นางเหียร  หมื่นรินทร์</t>
  </si>
  <si>
    <t>นายพ่วน  แย้มเยือน</t>
  </si>
  <si>
    <t>นางยอง  เหมทานนท์</t>
  </si>
  <si>
    <t>นายร่วง  ชูเสือหึง</t>
  </si>
  <si>
    <t>นางสมฤดี  ทองขาว</t>
  </si>
  <si>
    <t>นางภิรมย์  สุขเม่า</t>
  </si>
  <si>
    <t>นายเผือก  แสนเดช</t>
  </si>
  <si>
    <t>นางสุนันท์  มีสวน</t>
  </si>
  <si>
    <t>นายโพยม  เกิดสม</t>
  </si>
  <si>
    <t>นางสาวพันธนี  ชูเสือหึง</t>
  </si>
  <si>
    <t>นายทวน  เขียวเสน</t>
  </si>
  <si>
    <t>นายสันติ  มหาราช</t>
  </si>
  <si>
    <t>นางพุ่ม  สายเพชร</t>
  </si>
  <si>
    <t>นายทรงยศ  คงย่อง</t>
  </si>
  <si>
    <t>นายสุพจน์  วรภักดิ์</t>
  </si>
  <si>
    <t>นางจำปา  บุญศรี</t>
  </si>
  <si>
    <t>นายทวีป  โปณะทอง</t>
  </si>
  <si>
    <t>นายจักรภพ  พัวพันธ์</t>
  </si>
  <si>
    <t>นางจารึก  ทิพย์รินทร์</t>
  </si>
  <si>
    <t>นางจวง  บุญชูวงศ์</t>
  </si>
  <si>
    <t>นายสมศักดิ์  กาพย์เกิด</t>
  </si>
  <si>
    <t xml:space="preserve">นางสะพรั่ง  แสงกระจ่าง </t>
  </si>
  <si>
    <t>นายสุพิศ  พลายชุม</t>
  </si>
  <si>
    <t>นางเพ็ญรัตน์  ขำดวง</t>
  </si>
  <si>
    <t>นายวิน  เอียดแก้ว</t>
  </si>
  <si>
    <t>นางสมบูรณ์  สังข์คุ้ม</t>
  </si>
  <si>
    <t>นางเนย  เอียดแก้ว</t>
  </si>
  <si>
    <t>นายแก้ว  เทพจิตร</t>
  </si>
  <si>
    <t>นายจ่าย  เรืองทอง</t>
  </si>
  <si>
    <t>นางเพ็ญรัตน์   สกุณา</t>
  </si>
  <si>
    <t>นางอุบล  โกเมศ</t>
  </si>
  <si>
    <t>นายสถิตย์  สังข์ขาว</t>
  </si>
  <si>
    <t>นางจันทร์  สุขเสนา</t>
  </si>
  <si>
    <t>น.ส.จรรยา  สุขเกษม</t>
  </si>
  <si>
    <t>นายน้อย  ลิจ้วน</t>
  </si>
  <si>
    <t>นายวิชิต  แย้มอิ่ม</t>
  </si>
  <si>
    <t>นางสกุณี  วิเชียร</t>
  </si>
  <si>
    <t>นางสมศรี  พอสัง</t>
  </si>
  <si>
    <t>นางสะอ้อน  แสงศรี</t>
  </si>
  <si>
    <t>นางเซี้ยม  สุคนษ์ปฏิภาค</t>
  </si>
  <si>
    <t>นางเขียน  ภู่ประไพ</t>
  </si>
  <si>
    <t>นางแดง  ชูประดิษฐ์</t>
  </si>
  <si>
    <t>นางสมคิด  ขุนใหม่</t>
  </si>
  <si>
    <t>นายสานนท์  แซ่ฮั่น</t>
  </si>
  <si>
    <t>นายสุวิทย์  รอดด้วง</t>
  </si>
  <si>
    <t>นายนิยม  สำเนียงหวาน</t>
  </si>
  <si>
    <t>นางนงรัตน์  อาจกันภัย</t>
  </si>
  <si>
    <t>นางหนูญวน  ปัจจิมเพชร</t>
  </si>
  <si>
    <t>นายโผ้ง  รักขนาม</t>
  </si>
  <si>
    <t>นายเจริญ  ปานนิล</t>
  </si>
  <si>
    <t>จ.ส.ต.ย้วน  วงศ์วิชพัฒนา</t>
  </si>
  <si>
    <t>น.ส.ธารทิพย์  กาพย์เกิด</t>
  </si>
  <si>
    <t>น.ส.อุบล  อนันต์โภคาเศรษฐ</t>
  </si>
  <si>
    <t>นายคนึง  ไกรจักร</t>
  </si>
  <si>
    <t>นายสุนทร  ว่องเจริญรัตนา</t>
  </si>
  <si>
    <t>นายช่วง  พินิจ</t>
  </si>
  <si>
    <t>นางจินดา  ว่องวิทย์</t>
  </si>
  <si>
    <t>นายเจริญ  สุขศรีนวล</t>
  </si>
  <si>
    <t>นางบุญพา  มุสิกะ</t>
  </si>
  <si>
    <t>นายทิ้ง  ภักดีบุรี</t>
  </si>
  <si>
    <t>นายนรงค์  ยี่มี</t>
  </si>
  <si>
    <t>นางบานเย็น  นาพนัง</t>
  </si>
  <si>
    <t>นางเผื้อน  พรหมทอง</t>
  </si>
  <si>
    <t>นางระเบียบ  แซ่ลิ่ม</t>
  </si>
  <si>
    <t>นางวิไล  ศรเงิน</t>
  </si>
  <si>
    <t>นางวาสนา  ชูทอง</t>
  </si>
  <si>
    <t>นางสวน  ชูสุวรรณ</t>
  </si>
  <si>
    <t>นางยินดี  นาคสุข</t>
  </si>
  <si>
    <t>นางอำนวย  เพชรรัตน์</t>
  </si>
  <si>
    <t>นายเจียม  พรหมทอง</t>
  </si>
  <si>
    <t>นายเกรียงไกร  อังคณานนท์</t>
  </si>
  <si>
    <t>นางหนูพิน  คมขำ</t>
  </si>
  <si>
    <t>นายนบ  ศรเงิน</t>
  </si>
  <si>
    <t>นางช่วง  พินิจ</t>
  </si>
  <si>
    <t>นายเรศ  ชูสุวรรณ</t>
  </si>
  <si>
    <t>นายจำนงค์  ลิ่มวิวัฒน์</t>
  </si>
  <si>
    <t>นางจิตรา  ลิ่มวิวัฒน์</t>
  </si>
  <si>
    <t>นายโกมล  ป้องกัน</t>
  </si>
  <si>
    <t>นายเคลื่อน  แก้วกาญจน์</t>
  </si>
  <si>
    <t>นายวิสูตร  ยังมากนาม</t>
  </si>
  <si>
    <t>นายสยม  บุญทอง</t>
  </si>
  <si>
    <t>นายสมเชาว์  ชูสุวรรณ</t>
  </si>
  <si>
    <t>นางเหียร  คงทน</t>
  </si>
  <si>
    <t>นายเอก  รักขนาม</t>
  </si>
  <si>
    <t>นายนิยม  นนทแก้ว</t>
  </si>
  <si>
    <t>นางจบ  รักขนาม</t>
  </si>
  <si>
    <t>นางถวิล  เกตุเกลี้ยง</t>
  </si>
  <si>
    <t>นายสุพจน์  ยังมากนาม</t>
  </si>
  <si>
    <t>นางหวล  เขียวเสน</t>
  </si>
  <si>
    <t>นายเศียร  บัวกิ่ง</t>
  </si>
  <si>
    <t>นายณรงค์  นนทแก้ว</t>
  </si>
  <si>
    <t>น.ส.กฤติยา  กฤตานนท์</t>
  </si>
  <si>
    <t>นายสุนันท์  มีสุข</t>
  </si>
  <si>
    <t>นางทิม  ดำแดง</t>
  </si>
  <si>
    <t>นางละเอียด  สงทวย</t>
  </si>
  <si>
    <t>นางถัน  บุญเพชร</t>
  </si>
  <si>
    <t>นางรุ่น  บุญเพชร</t>
  </si>
  <si>
    <t>นายนิรัตน์  องอาจ</t>
  </si>
  <si>
    <t>นางสุจิตรา  ตันวิวัฒน์</t>
  </si>
  <si>
    <t>นายเติม  ชูช่วง</t>
  </si>
  <si>
    <t>นายกลั่น  เซ่งตี่</t>
  </si>
  <si>
    <t>นางนิตย์  ทิพย์รักษ์</t>
  </si>
  <si>
    <t>นางหนูพัน  ไทรแก้ว</t>
  </si>
  <si>
    <t>นายทิ้น  ยังเกิด</t>
  </si>
  <si>
    <t>นางทองสิน  หวลคิด</t>
  </si>
  <si>
    <t>น.ส.นงเยาว์  แซ่เฮ่า</t>
  </si>
  <si>
    <t>นางชลาวัลย์  ไกรวัฒนพงค์</t>
  </si>
  <si>
    <t>นายวรวัฒน์  ลิ่มอำไพมาศ</t>
  </si>
  <si>
    <t>นางพยอม  บวรธนสาร</t>
  </si>
  <si>
    <t>น.ส.พรทิพย์  ใจเพชร</t>
  </si>
  <si>
    <t>นางอรวรรณ  กอบเกียรติถวิล</t>
  </si>
  <si>
    <t>นายสุนทร  ใจเพชร</t>
  </si>
  <si>
    <t>นายจวน  หวัดเลี่ยน</t>
  </si>
  <si>
    <t>นางพิมพ์  ทิพย์รักษ์</t>
  </si>
  <si>
    <t>นางอิ่ม  ปานนิล</t>
  </si>
  <si>
    <t>นายคล่อง  จิตตั้ง</t>
  </si>
  <si>
    <t>นายโตน  วิเชียรมณี</t>
  </si>
  <si>
    <t>นายประสิทธิ์  ดีชู</t>
  </si>
  <si>
    <t>นายประทีป  ชูอำพร</t>
  </si>
  <si>
    <t>นายจ่าย - นางหมิด  แก้วสามดวง</t>
  </si>
  <si>
    <t>นายดวล  กลับดี</t>
  </si>
  <si>
    <t>น.ส.ดารา  เสนดำ</t>
  </si>
  <si>
    <t>นางประคอง   ยวนทอง</t>
  </si>
  <si>
    <t>นายไล่  รักช้าง</t>
  </si>
  <si>
    <t>นางวรรลี  พั่วเนี่วย</t>
  </si>
  <si>
    <t>นางจวง  สุกใส</t>
  </si>
  <si>
    <t>นายสมศักดิ์  นิลสุวรรณ</t>
  </si>
  <si>
    <t>นายประสิทธิ์  รัตนรัตน์</t>
  </si>
  <si>
    <t>นางเจียม  แก้วเนิน</t>
  </si>
  <si>
    <t>นางจินดาพร  เพชรขำ</t>
  </si>
  <si>
    <t>นายสมเกียรติ  สุขสวัสดิ์</t>
  </si>
  <si>
    <t>นายวิโรจน์  แก้วเนิน</t>
  </si>
  <si>
    <t>นายฉัตรชัย  ขุนชำนาญ</t>
  </si>
  <si>
    <t>นางแดง  จันทร์ทวี</t>
  </si>
  <si>
    <t>นายเศียร  พรหมเดช</t>
  </si>
  <si>
    <t>นางเจริญศรี  ยิ้มสุด</t>
  </si>
  <si>
    <t>นายจ่วน  พิศถาวร</t>
  </si>
  <si>
    <t>นางคิด  จงหมาย</t>
  </si>
  <si>
    <t>นายธีระพงค์  ศรีสุวรรณ</t>
  </si>
  <si>
    <t>นายมานิตย์  ดุลยกุล</t>
  </si>
  <si>
    <t>นายเศียร  แพรกทอง</t>
  </si>
  <si>
    <t>นางซิ่น  แย้มอิ่ม</t>
  </si>
  <si>
    <t>น.ส.โพยม  รักช้าง</t>
  </si>
  <si>
    <t>นางเผี้ยน  จีนเมือง</t>
  </si>
  <si>
    <t>นางอารีย์  นกเส้ง</t>
  </si>
  <si>
    <t>น.ส.กัญญารัตน์  แย้มอิ่ม</t>
  </si>
  <si>
    <t>นางเตือนใจ  วิวรรณ</t>
  </si>
  <si>
    <t>น.ส.วิสัย  มณีจันทร์</t>
  </si>
  <si>
    <t>นางเทียบ  สุขบาล</t>
  </si>
  <si>
    <t>นางติ้น  สุขบาล</t>
  </si>
  <si>
    <t>นายเจริญ  แสนเดช</t>
  </si>
  <si>
    <t>นางแพร้ว  วงศ์สม</t>
  </si>
  <si>
    <t>นายรับ  ผลเกลี้ยง</t>
  </si>
  <si>
    <t>นายเส้ง  สุขบาล</t>
  </si>
  <si>
    <t>นางจารี  โพธ์ถาวร</t>
  </si>
  <si>
    <t>นายคล้าย   มณีจันทร์</t>
  </si>
  <si>
    <t>นายจาย  เสือคำ</t>
  </si>
  <si>
    <t>นายนิยม  เสาวรัตน์</t>
  </si>
  <si>
    <t>นายเส้ง  เสาวรัตน์</t>
  </si>
  <si>
    <t>นายอนงค์  บุญมาศ</t>
  </si>
  <si>
    <t xml:space="preserve">นางปิยะพร  </t>
  </si>
  <si>
    <t>นางวิน  สุววรณโชติ</t>
  </si>
  <si>
    <t>นายพิน  ส่งเสริม</t>
  </si>
  <si>
    <t>นางภาวดี  วรอาจ</t>
  </si>
  <si>
    <t>นางมณี  พลายชุม</t>
  </si>
  <si>
    <t>นายไสว  ทองเรือง</t>
  </si>
  <si>
    <t xml:space="preserve"> -</t>
  </si>
  <si>
    <t>รวม</t>
  </si>
  <si>
    <t>น.ส.เตือนใจ   เอียดแก้ว</t>
  </si>
  <si>
    <t>บ้านในอ่าว</t>
  </si>
  <si>
    <t>บ้านเก้าตำลึง</t>
  </si>
  <si>
    <t>บ้านเนิน</t>
  </si>
  <si>
    <t>บ้านท่าขนาน</t>
  </si>
  <si>
    <t>บ้านนาล่าง</t>
  </si>
  <si>
    <t>บ้านหัวปอ</t>
  </si>
  <si>
    <t>บ้านหัวไม้ไผ่</t>
  </si>
  <si>
    <t>บ้านทวยเทพ</t>
  </si>
  <si>
    <t>บ้านบางทองคำ</t>
  </si>
  <si>
    <t>บ้านดอนบัวบก</t>
  </si>
  <si>
    <t>บ้านคลองขยัน</t>
  </si>
  <si>
    <t>บ้านหม่อมราม</t>
  </si>
  <si>
    <t>บ้านใหม่</t>
  </si>
  <si>
    <t>นายกองค์การบริหารส่วนตำบลบ้านเนิน</t>
  </si>
  <si>
    <t xml:space="preserve"> (นางอมรรัตน์  แป้นด้วง)</t>
  </si>
  <si>
    <t xml:space="preserve">      หัวหน้าส่วนการคลัง</t>
  </si>
  <si>
    <t xml:space="preserve">          (นายสุทิน  สังข์แก้ว)</t>
  </si>
  <si>
    <t xml:space="preserve">           (นายขจรเดช  เหมทานนท์)</t>
  </si>
  <si>
    <t xml:space="preserve">  ปลัดองค์การบริหารส่วนตำบล</t>
  </si>
  <si>
    <t>ณ   วันที่   8  มกราคม    2551</t>
  </si>
  <si>
    <t>จำนวนราย</t>
  </si>
  <si>
    <t>นายสมยศ  เสือคำ</t>
  </si>
  <si>
    <t>นายสมเกียรติ  เสือคำ</t>
  </si>
  <si>
    <t>นายไสว  สังข์ฉิม</t>
  </si>
  <si>
    <t>นายจ่าย  เสือคำ</t>
  </si>
  <si>
    <t>บ้านพระหอม</t>
  </si>
  <si>
    <t>-</t>
  </si>
  <si>
    <t>นายสันติ  บัวทอง</t>
  </si>
  <si>
    <t>นางนงเยาว์  สุวรรณมณี</t>
  </si>
  <si>
    <t>นายชะลอ  เสือคำ</t>
  </si>
  <si>
    <t>นางเพ็ญศรี  ทองสามแก้ว</t>
  </si>
  <si>
    <t>นางสมพร  เขียวเล็ก</t>
  </si>
  <si>
    <t>นายนิคม  จันทร์ทิพย์</t>
  </si>
  <si>
    <t>นางวรรณา  ตรงเมือง</t>
  </si>
  <si>
    <t>นายเยี่ยม  ทิพย์รักษ์</t>
  </si>
  <si>
    <t>น.ส.พัชราภรณ์  พันธมณี</t>
  </si>
  <si>
    <t>นายพิชัย  จันทรมณี</t>
  </si>
  <si>
    <t>นายบุญเรือน  คงหวน</t>
  </si>
  <si>
    <t>นางจินดาภรณ์  เพชรขำ</t>
  </si>
  <si>
    <t>นางสุพร  สุขหวาน</t>
  </si>
  <si>
    <t>นายสมยศ  รัตนรัตน์</t>
  </si>
  <si>
    <t>นางพงศ์พิศ  ทรงพร</t>
  </si>
  <si>
    <t>นายณัฐวุฒิ  บุญแก้วสุข</t>
  </si>
  <si>
    <t>นายภักดี  บุญแก้วสุข</t>
  </si>
  <si>
    <t>นายวรภัทร  บุญแก้วสุข</t>
  </si>
  <si>
    <t>ภาษีบำรุงท้องที่</t>
  </si>
  <si>
    <t>รายละเอียด</t>
  </si>
  <si>
    <t>ปีภาษี</t>
  </si>
  <si>
    <t>จำนวนเงิน</t>
  </si>
  <si>
    <t>หมายเหตุ</t>
  </si>
  <si>
    <t>จำนวน  (ราย)</t>
  </si>
  <si>
    <t>บ้านหัวไม้ไพ่</t>
  </si>
  <si>
    <t>ภาษีโรงเรือนและที่ดิน</t>
  </si>
  <si>
    <t>ภาษีป้าย</t>
  </si>
  <si>
    <t>บาท</t>
  </si>
  <si>
    <t>รายละเอียดลูกหนี้ค้างภาษีบำรุงท้องที่</t>
  </si>
  <si>
    <t>ณ   วันที่   30  กันยายน  2553</t>
  </si>
  <si>
    <t>นายมงคล  เพชรทองช่วย</t>
  </si>
  <si>
    <t>นายสถิตย์  ซังขาว</t>
  </si>
  <si>
    <t>นางวรรณี  ซังขาว</t>
  </si>
  <si>
    <t>นางแอบ  สังข์มัน</t>
  </si>
  <si>
    <t>นายจบ  สังข์มัน</t>
  </si>
  <si>
    <t>นางสาวนิตยา  บุญมา</t>
  </si>
  <si>
    <t>นางสาววรรดี  หม่อมบุญ</t>
  </si>
  <si>
    <t>นายทองหวาน  ฝอยทอง</t>
  </si>
  <si>
    <t>นางวรรณา  หนูแดง</t>
  </si>
  <si>
    <t>นายสุเทพ  มะลิแก้ว</t>
  </si>
  <si>
    <t>นางประทุม  สุภาพ</t>
  </si>
  <si>
    <t>นายปลอบ  แก้วเนิน</t>
  </si>
  <si>
    <t>นางยุพา  วรดิษฐ์</t>
  </si>
  <si>
    <t>นายอภิรมย์  ดีชู</t>
  </si>
  <si>
    <t>นายสุเทพ  ชูกลิ่น</t>
  </si>
  <si>
    <t>นายมงคล  บุญชูวงศ์</t>
  </si>
  <si>
    <t>นางสุนีย์  คงทอง</t>
  </si>
  <si>
    <t>ชื่อ  -  สกุล</t>
  </si>
  <si>
    <t>หมู่ที่  1  ต.บ้านเนิน</t>
  </si>
  <si>
    <t>หมู่ที่  6  ต.บ้านเนิน</t>
  </si>
  <si>
    <t>หมู่ที่  7  ต.บ้านเนิน</t>
  </si>
  <si>
    <t>หมู่ที่  2  ต.บ้านกลาง</t>
  </si>
  <si>
    <t>หมู่ที่  4  ต.บ้านเนิน</t>
  </si>
  <si>
    <t>หมู่ที่  1  ต.บ้านกลาง</t>
  </si>
  <si>
    <t>หมู่ที่  3  ต.บ้านกลาง</t>
  </si>
  <si>
    <t xml:space="preserve">                             องค์การบริหารส่วนตำบลบ้านเนิน  อำเภอเชียรใหญ่  จังหวัดนครศรีธรรมราช</t>
  </si>
  <si>
    <t>หมู่ที่  9  ต.บ้านเนิน</t>
  </si>
  <si>
    <t>หมู่ที่  3  ต.บ้านเนิน</t>
  </si>
  <si>
    <t>นางสาวกุหลาบ  กล่ำกลาย</t>
  </si>
  <si>
    <t>ปี  2552</t>
  </si>
  <si>
    <t>ปี  2553</t>
  </si>
  <si>
    <t>ปี  2554</t>
  </si>
  <si>
    <t>หมู่ที่  10  ต.บ้านเนิน</t>
  </si>
  <si>
    <t>นางสาวพัชราภรณ์  พันธมณี</t>
  </si>
  <si>
    <t>ปี  2555</t>
  </si>
  <si>
    <t>หมู่ที่  4  ต.บ้านกลาง</t>
  </si>
  <si>
    <t>รวมสุทธิ</t>
  </si>
  <si>
    <t xml:space="preserve">                                                  รายละเอียดลูกหนี้ค้างภาษีบำรุงท้องที่</t>
  </si>
  <si>
    <t xml:space="preserve">                              (นางวนิดา  แก้วเมือง)</t>
  </si>
  <si>
    <t xml:space="preserve">                             (นายสุทิน  สังข์แก้ว)</t>
  </si>
  <si>
    <t>ปี  2556</t>
  </si>
  <si>
    <t>นางเคลื้อม  ชูเสือหึง</t>
  </si>
  <si>
    <t>หมู่ที่ 1 ต.บ้านเนิน</t>
  </si>
  <si>
    <t>นายทวีศักดิ์  สกุณา</t>
  </si>
  <si>
    <t>นางสาวกัญตนา  ก้งเม้ง</t>
  </si>
  <si>
    <t>นางอุไรรัตน์  ก้งเม้ง</t>
  </si>
  <si>
    <t>นางมณูญ  สกุณา</t>
  </si>
  <si>
    <t>นางอุไร  แสนแดช</t>
  </si>
  <si>
    <t>นายผัน  โกเมศ</t>
  </si>
  <si>
    <t>นางอำนวย โกเมศ</t>
  </si>
  <si>
    <t>นางพ่วง  อวยผล</t>
  </si>
  <si>
    <t>น.ส.แปลก  สร้อยแสวง</t>
  </si>
  <si>
    <t>นายช่วย  รอดเกลี้ยง</t>
  </si>
  <si>
    <t>นายซิ่น  ทิพย์รินทร์</t>
  </si>
  <si>
    <t>หมู่ที่ 3 ต.บ้านเนิน</t>
  </si>
  <si>
    <t>น.ส.นิตยา  บุญมา</t>
  </si>
  <si>
    <t>นายนิรัตน์  โกเมศ</t>
  </si>
  <si>
    <t>น.ส.กัญญา  สุคันธเมศ</t>
  </si>
  <si>
    <t>นางช่วน  บุญเพชร</t>
  </si>
  <si>
    <t>นางพรธิพา  เมฆแดง</t>
  </si>
  <si>
    <t>หมู่ที่ 4 ต.บ้านเนิน</t>
  </si>
  <si>
    <t>นายรื่น  ดีรอด</t>
  </si>
  <si>
    <t>นางวิน  ตัวตน</t>
  </si>
  <si>
    <t>นางยินดี  นาคสุน</t>
  </si>
  <si>
    <t>หมู่ที่ 6 ต.บ้านเนิน</t>
  </si>
  <si>
    <t>นายนิทัศน์  แคดำ</t>
  </si>
  <si>
    <t>นางปรียา  ลาวันย์ศิริ</t>
  </si>
  <si>
    <t>นายปัญญา  สีชุม</t>
  </si>
  <si>
    <t>นางเลิศ  สีชุม</t>
  </si>
  <si>
    <t>นางอัครเดช  ลานเหลือ</t>
  </si>
  <si>
    <t>นายวิชัย  ชุมพล</t>
  </si>
  <si>
    <t>นายตอบ  ส่งศรีอินทร์</t>
  </si>
  <si>
    <t>นางชะอ้อน  นาคดุก</t>
  </si>
  <si>
    <t>นายสุทิน  ระวัง</t>
  </si>
  <si>
    <t>นายพิชัย  กาพย์เกิด</t>
  </si>
  <si>
    <t>นางสุทธิรา  จองมั่นคง</t>
  </si>
  <si>
    <t>น.ส.จิราพร  รักขนาม</t>
  </si>
  <si>
    <t>หมู่ที่ 7 ต.บ้านเนิน</t>
  </si>
  <si>
    <t>นางสุดา  กาฬสินธ์</t>
  </si>
  <si>
    <t>หมู่ที่ 10 ต.บ้านเนิน</t>
  </si>
  <si>
    <t>นายไพบูลย์  ขอนแก้ว</t>
  </si>
  <si>
    <t>นางสุนิดา  ศรีภาวินทร์</t>
  </si>
  <si>
    <t>นางอารมย์  อินทร์ปีน</t>
  </si>
  <si>
    <t>หมู่ที่ 1 ต.บ้านกลาง</t>
  </si>
  <si>
    <t>นายนเรนทร  เงินศรีเหม</t>
  </si>
  <si>
    <t>นางมาลา  ลิ่มวงค์</t>
  </si>
  <si>
    <t>น.ส.เตื่อน  นินสุวรรณ</t>
  </si>
  <si>
    <t>นายวิรัติ อุ้มชู</t>
  </si>
  <si>
    <t>นายนิรัรัตน์  พั้วเนี่ยว</t>
  </si>
  <si>
    <t>นางวรรณลี  พีวเนี่ยว</t>
  </si>
  <si>
    <t>นางโสพิศ  เหลือแดง</t>
  </si>
  <si>
    <t>นางดุมิดา  อุดมดี</t>
  </si>
  <si>
    <t>นางเย็นจิตร  อุดมดี</t>
  </si>
  <si>
    <t>นางอุไร  แดงเกตุ</t>
  </si>
  <si>
    <t>นายประคอง  คงเกตุ</t>
  </si>
  <si>
    <t>นายประทุม  สุภาพ</t>
  </si>
  <si>
    <t>นางมณฑา  ศรีนวลนุ่น</t>
  </si>
  <si>
    <t>นางปลอบ  แก้วเนิน</t>
  </si>
  <si>
    <t xml:space="preserve">นายณรงค์ฤทธิ์  จันทร์ทอง  </t>
  </si>
  <si>
    <t>นายธนาวุฒิ  ดีชู</t>
  </si>
  <si>
    <t>นางสมศรี  ดางประทุม</t>
  </si>
  <si>
    <t>น.ส.อนงรัตน์  อุดมดี</t>
  </si>
  <si>
    <t>นางจำนงค์  กลิ่นหอม</t>
  </si>
  <si>
    <t>หมู่ที่ 2 ต.บ้านกลาง</t>
  </si>
  <si>
    <t>นางกันยา  เรืองขนาม</t>
  </si>
  <si>
    <t>นางศุภลักษณ์  พันธ์เสงี่ยม</t>
  </si>
  <si>
    <t>นายปรารภ  แกล้วทนงค์</t>
  </si>
  <si>
    <t>นางผกาย รัศมีรามา</t>
  </si>
  <si>
    <t>นางสุทิพย์  บุญชูวงศ์</t>
  </si>
  <si>
    <t>น.ส.จิตรา  หาญชู</t>
  </si>
  <si>
    <t>นายวิลาศ  นาคมนต์</t>
  </si>
  <si>
    <t>นางมันทนา  สวัสดิ์ถิรมย์</t>
  </si>
  <si>
    <t>นางธนาวุฒิ  ดีชู</t>
  </si>
  <si>
    <t>นายสมยศ  รัตน์รัตน์</t>
  </si>
  <si>
    <t>นางกุหลาบ  รัตน์รัตน์</t>
  </si>
  <si>
    <t>หมู่ที่ 3 ต.บ้านกลาง</t>
  </si>
  <si>
    <t>นายสุจิต  ธัญญาลักษณ์</t>
  </si>
  <si>
    <t>นางฉ้วน  กาพย์เกิด</t>
  </si>
  <si>
    <t>นางจิ้ว  เสาหฤราชวงค์</t>
  </si>
  <si>
    <t>นางเพียน  กาพย์เกิด</t>
  </si>
  <si>
    <t>นายขอม  นนทแก้ว</t>
  </si>
  <si>
    <t>นายวิลาศ  เรืองหิรัญ</t>
  </si>
  <si>
    <t>นางอัจฉนา  ทองเอียด</t>
  </si>
  <si>
    <t>นางนุกูล  กลิ่นจันทร์</t>
  </si>
  <si>
    <t>นายสมเกียรติ  ศรีราฏา</t>
  </si>
  <si>
    <t>นายอั้น  โพธิ์ถาวร</t>
  </si>
  <si>
    <t>นายแมง  ทองสง</t>
  </si>
  <si>
    <t>นายสว่าง  เรืองดิษฐ์</t>
  </si>
  <si>
    <t>นางวรรธนา  รัตน์รัตน์</t>
  </si>
  <si>
    <t>นายวิทธ์  ศรีรักษ์</t>
  </si>
  <si>
    <t>น.ส.เสงี่ยม  สัง่แก้ว</t>
  </si>
  <si>
    <t>นายกิตติศักดิ์  เชิญทอง</t>
  </si>
  <si>
    <t>หมู่ที่ 4 ต.บ้านกลาง</t>
  </si>
  <si>
    <t>นางอุบล  เกราะแก้ว</t>
  </si>
  <si>
    <t>นางวรรณะ  เกียรติก้องแก้ว</t>
  </si>
  <si>
    <t>นางสมนึก  คงพุ่ม</t>
  </si>
  <si>
    <t>นางฟื้น  ธิราสถิตย์</t>
  </si>
  <si>
    <t>นางรัตนา  กาญชนพันธ์</t>
  </si>
  <si>
    <t>น.ส.อนุรี  จิตตั้ง</t>
  </si>
  <si>
    <t>นายเสถียร  จิตตั้ง</t>
  </si>
  <si>
    <t xml:space="preserve">                                                    ณ  วันที่   30  กันยายน   2556</t>
  </si>
  <si>
    <t>นางทิพภวัน  ส่งศรีอินทร์</t>
  </si>
  <si>
    <t>นายหวน  โททอง</t>
  </si>
  <si>
    <t>น.ส.สายชล  ปานนิ่ม</t>
  </si>
  <si>
    <t>นางพัน  คำนวล</t>
  </si>
  <si>
    <t>นางสมจิตร  ศิริรักษ์</t>
  </si>
  <si>
    <t>น.ส.บุญตระการ  เกราะแก้ว</t>
  </si>
  <si>
    <t>นายเนย  สุวรรณโชติ</t>
  </si>
  <si>
    <t>นายภีม  ภคเมธาวี</t>
  </si>
  <si>
    <t xml:space="preserve">                                   (นางเจนจิต  เกษตรสกุล)</t>
  </si>
  <si>
    <t xml:space="preserve">                                  นักวิชาการจัดเก็บรายได้</t>
  </si>
  <si>
    <t xml:space="preserve">                                      นักวิชาการเงินและบัญชี รักษาราชการแทน</t>
  </si>
  <si>
    <t xml:space="preserve">                             ปลัดองค์การบริหารส่วนตำบล ปฏิบัติหน้าที่</t>
  </si>
  <si>
    <t xml:space="preserve">                             นายกองค์การบริหารส่วนตำบลบ้านเนิน</t>
  </si>
  <si>
    <t xml:space="preserve">                                       (ลงชื่อ).....................................ผู้ตรวจสอบ</t>
  </si>
  <si>
    <t xml:space="preserve">                                        (ลงชื่อ)....................................... ผู้จัดทำ   </t>
  </si>
  <si>
    <t xml:space="preserve">                              ผู้อำนวยการกองคลัง</t>
  </si>
  <si>
    <t xml:space="preserve">                             (ลงชื่อ).........................................</t>
  </si>
  <si>
    <t xml:space="preserve">                             (ลงชื่อ)..........................................</t>
  </si>
  <si>
    <t xml:space="preserve">                               ปลัดองค์การบริหารส่วนตำบลบ้านเนิน</t>
  </si>
  <si>
    <t>นางสาวราวรรณ์  พัฒนา</t>
  </si>
  <si>
    <t>นางชูชาติ  เทพทอง</t>
  </si>
  <si>
    <t>นายแฉล้ม  บุญชูวงศ์</t>
  </si>
  <si>
    <t xml:space="preserve">  รายละเอียดรายได้ค้างรับ  ณ  วันที่  30  กันยายน  2556</t>
  </si>
  <si>
    <t>สรุป  รายได้ค้างรับ  ณ  วันที่  30  กันยายน  2556</t>
  </si>
  <si>
    <t>2552-2556</t>
  </si>
  <si>
    <t xml:space="preserve">                                            </t>
  </si>
  <si>
    <t xml:space="preserve">  (ลงชื่อ)...............................ผู้จัดทำ</t>
  </si>
  <si>
    <t xml:space="preserve">       (นางเจนจิต เกษตรสกุล)                       (นางวนิดา  แก้วเมือง)                         (นายสุทิน  สังข์แก้ว)</t>
  </si>
  <si>
    <t>(ลงชื่อ)...............................ผู้ตรวจสอบ</t>
  </si>
  <si>
    <t xml:space="preserve">      นักวิชาการจัดเก็บรายได้</t>
  </si>
  <si>
    <t>นักวิชาการเงินและบัญชี รักษาราชการแทน        ผู้อำนวยการกองคลัง                      ปลัดองค์การบริหารส่วนตำบล</t>
  </si>
  <si>
    <t xml:space="preserve">  (ลงชื่อ)........................................ผู้ตรวจสอบ</t>
  </si>
  <si>
    <t xml:space="preserve">                                                  รายละเอียดลูกหนี้ค้างภาษีโรงเรือนและที่ดิน</t>
  </si>
  <si>
    <t>น.ส.วันเพ็ญ  พันธ์ยี่</t>
  </si>
  <si>
    <t>นางอุมาพร  แพรกทอง</t>
  </si>
  <si>
    <t>น.ส.ชลิตา  วาสุโพธิ์</t>
  </si>
  <si>
    <t>นางสาคร  ภพรัตน์</t>
  </si>
  <si>
    <t xml:space="preserve">                                                  รายละเอียดลูกหนี้ค้างภาษีป้าย</t>
  </si>
  <si>
    <t xml:space="preserve">                                                    ณ  วันที่   30  กันยายน   2557</t>
  </si>
  <si>
    <t xml:space="preserve">                                   (นางสุณีย์  นพภาพันธ์)</t>
  </si>
  <si>
    <t xml:space="preserve">                              (นางวนิดา  สังข์กล่อม)</t>
  </si>
  <si>
    <t xml:space="preserve">                             (นายประดิษฐ์  แย้มอิ่ม)</t>
  </si>
  <si>
    <t xml:space="preserve">  รายละเอียดรายได้ค้างรับ  ณ  วันที่  30  กันยายน  2557</t>
  </si>
  <si>
    <t>ปี 2555</t>
  </si>
  <si>
    <t>บ.ทีโอที จำกัด(มหาชน)</t>
  </si>
  <si>
    <t>ต.บ้านเนิน,บ้านกลาง</t>
  </si>
  <si>
    <t xml:space="preserve">  (ลงชื่อ)......................................ผู้ตรวจสอบ</t>
  </si>
  <si>
    <t>สรุป  รายได้ค้างรับ  ณ  วันที่  30  กันยายน  2557</t>
  </si>
  <si>
    <t xml:space="preserve">       (นางสุณีย์  นพภาพันธ์)                       (นางวนิดา  สังข์กล่อม)                         (นายจรูญ  บุญชูวงศ์)</t>
  </si>
  <si>
    <t xml:space="preserve">      นักวิชาการจัดเก็บรายได้                       ผู้อำนวยการกองคลัง                    รองปลัดองค์การบริหารส่วนตำบล</t>
  </si>
  <si>
    <t xml:space="preserve">                             (นายจรูญ  บุญชูวงศ์)</t>
  </si>
  <si>
    <t xml:space="preserve">                               รองปลัดองค์การบริหารส่วนตำบลบ้านเนิน</t>
  </si>
  <si>
    <t>หมู่ที่  3  ต.บ้านเนิน   (60/49)</t>
  </si>
  <si>
    <t>หมู่ที่  3  ต.บ้านเนิน   (58/49)</t>
  </si>
  <si>
    <t>หมู่ที่  4  ต.บ้านเนิน   (93/49)</t>
  </si>
  <si>
    <t>หมู่ที่  6  ต.บ้านเนิน   (50/49)</t>
  </si>
  <si>
    <t>หมู่ที่  6  ต.บ้านเนิน   (13/49)</t>
  </si>
  <si>
    <t>หมู่ที่  9  ต.บ้านเนิน   (99/49)</t>
  </si>
  <si>
    <t>หมู่ที่  9  ต.บ้านเนิน   (37)/49</t>
  </si>
  <si>
    <t>หมู่ที่  1  ต.บ้านกลาง  (68/49)</t>
  </si>
  <si>
    <t>หมู่ที่  1  ต.บ้านกลาง  (66/49)</t>
  </si>
  <si>
    <t>หมู่ที่  1  ต.บ้านกลาง  (60/49)</t>
  </si>
  <si>
    <t>หมู่ที่  1  ต.บ้านกลาง  (45/49)</t>
  </si>
  <si>
    <t>หมู่ที่  1  ต.บ้านกลาง  (41/49)</t>
  </si>
  <si>
    <t>หมู่ที่  2  ต.บ้านกลาง (115/49)</t>
  </si>
  <si>
    <t>หมู่ที่  2  ต.บ้านกลาง (101/49)</t>
  </si>
  <si>
    <t>หมู่ที่  3  ต.บ้านกลาง   (6/49)</t>
  </si>
  <si>
    <t>หมู่ที่  3  ต.บ้านกลาง   (2/49)</t>
  </si>
  <si>
    <t>หมู่ที่  1  ต.บ้านเนิน   (17/53)</t>
  </si>
  <si>
    <t>หมู่ที่  1  ต.บ้านเนิน   (29/53)</t>
  </si>
  <si>
    <t>หมู่ที่  1  ต.บ้านเนิน   (30/53)</t>
  </si>
  <si>
    <t>หมู่ที่  1  ต.บ้านเนิน   (61/53)</t>
  </si>
  <si>
    <t>หมู่ที่  3  ต.บ้านเนิน   (80/53)</t>
  </si>
  <si>
    <t>หมู่ที่  3  ต.บ้านเนิน   (96/53)</t>
  </si>
  <si>
    <t>หมู่ที่  10  ต.บ้านเนิน  (48/53)</t>
  </si>
  <si>
    <t>หมู่ที่  1  ต.บ้านกลาง  (47/53)</t>
  </si>
  <si>
    <t>หมู่ที่  2  ต.บ้านกลาง  (67/53)</t>
  </si>
  <si>
    <t>หมู่ที่  2  ต.บ้านกลาง  (68/53)</t>
  </si>
  <si>
    <t>หมู่ที่  2  ต.บ้านกลาง  (69/53)</t>
  </si>
  <si>
    <t>หมู่ที่  6  ต.บ้านเนิน(22,27/53)</t>
  </si>
  <si>
    <t>หมู่ที่  1  ต.บ้านเนิน  (17/53)</t>
  </si>
  <si>
    <t>หมู่ที่  1  ต.บ้านเนิน  (29/53)</t>
  </si>
  <si>
    <t>หมู่ที่  1  ต.บ้านเนิน  (30/53)</t>
  </si>
  <si>
    <t>หมู่ที่  1  ต.บ้านเนิน  (61/53)</t>
  </si>
  <si>
    <t>หมู่ที่  3  ต.บ้านเนิน  (80/53)</t>
  </si>
  <si>
    <t>หมู่ที่  3  ต.บ้านเนิน  (96/53)</t>
  </si>
  <si>
    <t>หมู่ที่  6  ต.บ้านเนิน(22,77/53)</t>
  </si>
  <si>
    <t>หมู่ที่  6  ต.บ้านเนิน  (33/53)</t>
  </si>
  <si>
    <t>หมู่ที่  7  ต.บ้านเนิน  (44/53)</t>
  </si>
  <si>
    <t>หมู่ที่  10  ต.บ้านเนิน (48/53)</t>
  </si>
  <si>
    <t>หมู่ที่  1  ต.บ้านกลาง  (53/53)</t>
  </si>
  <si>
    <t>หมู่ที่  2  ต.บ้านกลาง  (7/53)</t>
  </si>
  <si>
    <t>หมู่ที่  2  ต.บ้านกลาง  (83/53)</t>
  </si>
  <si>
    <t>หมู่ที่  4  ต.บ้านกลาง  (33/53)</t>
  </si>
  <si>
    <t>หมู่ที่ 1 ต.บ้านเนิน   (17/53)</t>
  </si>
  <si>
    <t>หมู่ที่ 1 ต.บ้านเนิน   (29/53)</t>
  </si>
  <si>
    <t>หมู่ที่ 1 ต.บ้านเนิน   (30/53)</t>
  </si>
  <si>
    <t>หมู่ที่ 1 ต.บ้านเนิน   (61/53)</t>
  </si>
  <si>
    <t>หมู่ที่ 1 ต.บ้านเนิน   (74/53)</t>
  </si>
  <si>
    <t>หมู่ที่ 3 ต.บ้านเนิน   (14/53)</t>
  </si>
  <si>
    <t>หมู่ที่ 3 ต.บ้านเนิน   (59/53)</t>
  </si>
  <si>
    <t>หมู่ที่ 3 ต.บ้านเนิน   (80/53)</t>
  </si>
  <si>
    <t>หมู่ที่ 3 ต.บ้านเนิน   (96/53)</t>
  </si>
  <si>
    <t>หมู่ที่ 3 ต.บ้านเนิน  (112/53)</t>
  </si>
  <si>
    <t>หมู่ที่ 4 ต.บ้านเนิน   (54/53)</t>
  </si>
  <si>
    <t>หมู่ที่ 4 ต.บ้านเนิน  (116/53)</t>
  </si>
  <si>
    <t>หมู่ที่ 6 ต.บ้านเนิน   (23/53)</t>
  </si>
  <si>
    <t>หมู่ที่ 6 ต.บ้านเนิน   (33/53)</t>
  </si>
  <si>
    <t>หมู่ที่ 6 ต.บ้านเนิน   (62/53)</t>
  </si>
  <si>
    <t>หมู่ที่ 6 ต.บ้านเนิน   (68/53)</t>
  </si>
  <si>
    <t>หมู่ที่ 6 ต.บ้านเนิน  (22,77/53)</t>
  </si>
  <si>
    <t>หมู่ที่ 7 ต.บ้านเนิน   (3/53)</t>
  </si>
  <si>
    <t>หมู่ที่ 7 ต.บ้านเนิน   (28/53)</t>
  </si>
  <si>
    <t>หมู่ที่ 7 ต.บ้านเนิน   (44/53)</t>
  </si>
  <si>
    <t>หมู่ที่ 7 ต.บ้านเนิน   (82/53)</t>
  </si>
  <si>
    <t>หมู่ที่ 10 ต.บ้านเนิน  (48/53)</t>
  </si>
  <si>
    <t>หมู่ที่ 1 ต.บ้านกลาง  (11/53)</t>
  </si>
  <si>
    <t>หมู่ที่ 1 ต.บ้านกลาง  (18/53)</t>
  </si>
  <si>
    <t>หมู่ที่ 1 ต.บ้านกลาง   (19/53)</t>
  </si>
  <si>
    <t>หมู่ที่ 1 ต.บ้านกลาง   (20/53)</t>
  </si>
  <si>
    <t>หมู่ที่ 1 ต.บ้านกลาง   (33/53)</t>
  </si>
  <si>
    <t>หมู่ที่ 1 ต.บ้านกลาง   (34/53)</t>
  </si>
  <si>
    <t>หมู่ที่ 1 ต.บ้านกลาง   (35/53)</t>
  </si>
  <si>
    <t>หมู่ที่ 1 ต.บ้านกลาง   (36/53)</t>
  </si>
  <si>
    <t>หมู่ที่ 1 ต.บ้านกลาง   (37/53)</t>
  </si>
  <si>
    <t>หมู่ที่ 1 ต.บ้านกลาง   (47/53)</t>
  </si>
  <si>
    <t>หมู่ที่ 1 ต.บ้านกลาง   (42/53)</t>
  </si>
  <si>
    <t>หมู่ที่ 1 ต.บ้านกลาง   (51/53)</t>
  </si>
  <si>
    <t>หมู่ที่ 1 ต.บ้านกลาง   (53/53)</t>
  </si>
  <si>
    <t>หมู่ที่ 1 ต.บ้านกลาง   (54/53)</t>
  </si>
  <si>
    <t>หมู่ที่ 1 ต.บ้านกลาง   (94/53)</t>
  </si>
  <si>
    <t>หมู่ที่ 1 ต.บ้านกลาง   (95/53)</t>
  </si>
  <si>
    <t>หมู่ที่ 1 ต.บ้านกลาง  (104/53)</t>
  </si>
  <si>
    <t>หมู่ที่ 1 ต.บ้านกลาง  (105/53)</t>
  </si>
  <si>
    <t>หมู่ที่ 2 ต.บ้านกลาง    (4/53)</t>
  </si>
  <si>
    <t>หมู่ที่ 2 ต.บ้านกลาง   (7/53)</t>
  </si>
  <si>
    <t>หมู่ที่ 2 ต.บ้านกลาง  (18/53)</t>
  </si>
  <si>
    <t>หมู่ที่ 2 ต.บ้านกลาง   (37/53)</t>
  </si>
  <si>
    <t>หมู่ที่ 2 ต.บ้านกลาง   (43/53)</t>
  </si>
  <si>
    <t>หมู่ที่ 2 ต.บ้านกลาง  (39/53)</t>
  </si>
  <si>
    <t>หมู่ที่ 2 ต.บ้านกลาง   (47/53)</t>
  </si>
  <si>
    <t>หมู่ที่ 2 ต.บ้านกลาง   (67/53)</t>
  </si>
  <si>
    <t>หมู่ที่ 2 ต.บ้านกลาง   (68/53)</t>
  </si>
  <si>
    <t>หมู่ที่ 2 ต.บ้านกลาง   (96/53)</t>
  </si>
  <si>
    <t>หมู่ที่ 2 ต.บ้านกลาง   (69/53)</t>
  </si>
  <si>
    <t>หมู่ที่ 2 ต.บ้านกลาง   (82/53)</t>
  </si>
  <si>
    <t>หมู่ที่ 2 ต.บ้านกลาง   (83/53)</t>
  </si>
  <si>
    <t>หมู่ที่ 2 ต.บ้านกลาง   (97/53)</t>
  </si>
  <si>
    <t>หมู่ที่ 2 ต.บ้านกลาง   (99/53)</t>
  </si>
  <si>
    <t>หมู่ที่ 3 ต.บ้านกลาง   (11/53)</t>
  </si>
  <si>
    <t>หมู่ที่ 3 ต.บ้านกลาง   (16/53)</t>
  </si>
  <si>
    <t>หมู่ที่ 3 ต.บ้านกลาง   (44/53)</t>
  </si>
  <si>
    <t>หมู่ที่ 3 ต.บ้านกลาง   (51/53)</t>
  </si>
  <si>
    <t>หมู่ที่ 3 ต.บ้านกลาง   (63/53)</t>
  </si>
  <si>
    <t>หมู่ที่ 3 ต.บ้านกลาง   (65/53)</t>
  </si>
  <si>
    <t>หมู่ที่ 3 ต.บ้านกลาง   (74/53)</t>
  </si>
  <si>
    <t>หมู่ที่ 3 ต.บ้านกลาง   (75/53)</t>
  </si>
  <si>
    <t>หมู่ที่ 3 ต.บ้านกลาง   (99/53)</t>
  </si>
  <si>
    <t>หมู่ที่ 4 ต.บ้านกลาง   (14/53)</t>
  </si>
  <si>
    <t>หมู่ที่ 4 ต.บ้านกลาง   (10/53)</t>
  </si>
  <si>
    <t>หมู่ที่ 4 ต.บ้านกลาง   (11/53)</t>
  </si>
  <si>
    <t>หมู่ที่ 4 ต.บ้านกลาง   (29/53)</t>
  </si>
  <si>
    <t>หมู่ที่ 4 ต.บ้านกลาง   (30/53)</t>
  </si>
  <si>
    <t>หมู่ที่ 4 ต.บ้านกลาง   (31/53)</t>
  </si>
  <si>
    <t>หมู่ที่ 4 ต.บ้านกลาง   (44/53)</t>
  </si>
  <si>
    <t>หมู่ที่ 4 ต.บ้านกลาง   (46/53)</t>
  </si>
  <si>
    <t>หมู่ที่ 4 ต.บ้านกลาง   (15/53)</t>
  </si>
  <si>
    <t>หมู่ที่ 4 ต.บ้านกลาง  (20/53)</t>
  </si>
  <si>
    <t>หมู่ที่ 4 ต.บ้านกลาง   (33/53)</t>
  </si>
  <si>
    <t>หมู่ที่ 4 ต.บ้านกลาง  (45/53)</t>
  </si>
  <si>
    <t xml:space="preserve">                                                    ณ  วันที่   30  กันยายน   2558</t>
  </si>
  <si>
    <t>น.ส.เสงี่ยม  สังแก้ว</t>
  </si>
  <si>
    <t>นางมณฑา  บุญไกร</t>
  </si>
  <si>
    <t>นางโสภา  สุวรรณโชติ</t>
  </si>
  <si>
    <t>นางสาวประทุมมาศ  พานทอง</t>
  </si>
  <si>
    <t>นายสุทัศน์  พัวพันธ์</t>
  </si>
  <si>
    <t>หมู่ที่  1  ต.บ้านเนิน  (19/58)</t>
  </si>
  <si>
    <t>หมู่ที่  1  ต.บ้านเนิน  (42/58)</t>
  </si>
  <si>
    <t>นางปิยะรัตน์  สุวรรณรัตน์</t>
  </si>
  <si>
    <t>หมู่ที่  1  ต.บ้านเนิน  (43/58)</t>
  </si>
  <si>
    <t>นางสุนัน  เหมทานนท์</t>
  </si>
  <si>
    <t>หมู่ที่  1  ต.บ้านเนิน  (68/58)</t>
  </si>
  <si>
    <t>นายชิต  ทิพย์เหรียญ</t>
  </si>
  <si>
    <t>นายเผดิม  โกเมศ</t>
  </si>
  <si>
    <t>หมู่ที่  2  ต.บ้านเนิน  (44/58)</t>
  </si>
  <si>
    <t>หมู่ที่  1  ต.บ้านเนิน  (44/58)</t>
  </si>
  <si>
    <t>หมู่ที่  1  ต.บ้านเนิน  (41/58)</t>
  </si>
  <si>
    <t>หมู่ที่  1  ต.บ้านเนิน  (35/58)</t>
  </si>
  <si>
    <t>หมู่ที่  1  ต.บ้านเนิน  (18/58)</t>
  </si>
  <si>
    <t>น.ส.อัญญาพร  บุญชูวงศ์</t>
  </si>
  <si>
    <t>หมู่ที่  2  ต.บ้านเนิน  (50/58)</t>
  </si>
  <si>
    <t>นายเติม  วรภักดิ์</t>
  </si>
  <si>
    <t>หมู่ที่  2  ต.บ้านเนิน  (65/58)</t>
  </si>
  <si>
    <t>หมู่ที่  2  ต.บ้านเนิน  (66/58)</t>
  </si>
  <si>
    <t>นางจำเนียร  สระศรีสุวรรณ</t>
  </si>
  <si>
    <t>หมู่ที่  2  ต.บ้านเนิน  (72/58)</t>
  </si>
  <si>
    <t>นางจารี  ตั้งเส้ง</t>
  </si>
  <si>
    <t>หมู่ที่  2  ต.บ้านเนิน  (86/58)</t>
  </si>
  <si>
    <t>นายพร้อม  ทิพย์รักษ์</t>
  </si>
  <si>
    <t>หมู่ที่  2  ต.บ้านเนิน  (89/58)</t>
  </si>
  <si>
    <t>หมู่ที่  2  ต.บ้านเนิน  (91/58)</t>
  </si>
  <si>
    <t>นายวัชระ  ชูเสือหึง</t>
  </si>
  <si>
    <t>หมู่ที่  2  ต.บ้านเนิน  (93/58)</t>
  </si>
  <si>
    <t>นายกฤษณา เกิ้นโนนกอก</t>
  </si>
  <si>
    <t>หมู่ที่  2  ต.บ้านเนิน  (94/58)</t>
  </si>
  <si>
    <t>นายต้อง เปลี่ยวจิตร์</t>
  </si>
  <si>
    <t>หมู่ที่  3  ต.บ้านเนิน  (6/58)</t>
  </si>
  <si>
    <t>หมู่ที่  3  ต.บ้านเนิน  (7/58)</t>
  </si>
  <si>
    <t>หมู่ที่  3  ต.บ้านเนิน  (10/58)</t>
  </si>
  <si>
    <t>น.ส.พรพิชชา   ขุนแผ้ว</t>
  </si>
  <si>
    <t>หมู่ที่  3  ต.บ้านเนิน  (13/58)</t>
  </si>
  <si>
    <t>หมู่ที่  3  ต.บ้านเนิน  (48/58)</t>
  </si>
  <si>
    <t>นางรุ่งรัตน์  อ่อนศรีทอง</t>
  </si>
  <si>
    <t>หมู่ที่  3  ต.บ้านเนิน  (79/58)</t>
  </si>
  <si>
    <t>หมู่ที่  3  ต.บ้านเนิน  (87/58)</t>
  </si>
  <si>
    <t>นายชื่น  แก้วนพรัตน์</t>
  </si>
  <si>
    <t>หมู่ที่  4  ต.บ้านเนิน  (5/58)</t>
  </si>
  <si>
    <t>นางภิรมย์  ไกรเกตุ</t>
  </si>
  <si>
    <t>หมู่ที่  4  ต.บ้านเนิน  (6/58)</t>
  </si>
  <si>
    <t>นายบุญลือ  ศรีศักดิ์</t>
  </si>
  <si>
    <t>หมู่ที่  4  ต.บ้านเนิน  (7/58)</t>
  </si>
  <si>
    <t>หมู่ที่  4  ต.บ้านเนิน  (13/58)</t>
  </si>
  <si>
    <t>นายอำนวย ศรีคราม</t>
  </si>
  <si>
    <t>หมู่ที่  4  ต.บ้านเนิน  (27/58)</t>
  </si>
  <si>
    <t>นางสมศรี  สุ้ยเลี่ยน</t>
  </si>
  <si>
    <t>หมู่ที่  4  ต.บ้านเนิน  (64/58)</t>
  </si>
  <si>
    <t>นางวนา  จงไกรจักร</t>
  </si>
  <si>
    <t>หมู่ที่  4  ต.บ้านเนิน  (81/58)</t>
  </si>
  <si>
    <t>จ.ส.ต.ย้วน วงศ์วิวิชพัฒนา</t>
  </si>
  <si>
    <t>หมู่ที่  4  ต.บ้านเนิน  (84/58)</t>
  </si>
  <si>
    <t>นายพลสันต์ เกียรติก้องแก้ว</t>
  </si>
  <si>
    <t>หมู่ที่  4  ต.บ้านเนิน  (102/58)</t>
  </si>
  <si>
    <t>นางประชัด แก่นทอง</t>
  </si>
  <si>
    <t>หมู่ที่  4  ต.บ้านเนิน  (103/58)</t>
  </si>
  <si>
    <t>นายชำนอง เงินทอง</t>
  </si>
  <si>
    <t>หมู่ที่  4  ต.บ้านเนิน  (104/58)</t>
  </si>
  <si>
    <t>นางอรทัย เรืองศรี</t>
  </si>
  <si>
    <t>หมู่ที่  4  ต.บ้านเนิน  (107/58)</t>
  </si>
  <si>
    <t>นายณัฐวุฒิ พรหมฤทธิ์</t>
  </si>
  <si>
    <t>หมู่ที่  5  ต.บ้านเนิน  (2/58)</t>
  </si>
  <si>
    <t>หมู่ที่  5  ต.บ้านเนิน  (4/58)</t>
  </si>
  <si>
    <t>นายสมเกียรติ  ทิพย์รักษ์</t>
  </si>
  <si>
    <t>หมู่ที่  5  ต.บ้านเนิน  (11/58)</t>
  </si>
  <si>
    <t>น.ส.จิตร์  บุญชูวงศ์</t>
  </si>
  <si>
    <t>หมู่ที่  5  ต.บ้านเนิน  (21/58)</t>
  </si>
  <si>
    <t>นางอำนวย นวลล่อง</t>
  </si>
  <si>
    <t>หมู่ที่  5  ต.บ้านเนิน  (25/58)</t>
  </si>
  <si>
    <t>นางช่วน บุญเพชร</t>
  </si>
  <si>
    <t>หมู่ที่  6  ต.บ้านเนิน  (11/58)</t>
  </si>
  <si>
    <t>น.ส.วิไลวรรณ ชูเสือหึง</t>
  </si>
  <si>
    <t>หมู่ที่  6  ต.บ้านเนิน  (26/58)</t>
  </si>
  <si>
    <t>นายพรชัย พรธีรลานนท์</t>
  </si>
  <si>
    <t>หมู่ที่  6  ต.บ้านเนิน  (27/58)</t>
  </si>
  <si>
    <t>หมู่ที่  6  ต.บ้านเนิน  (28/58)</t>
  </si>
  <si>
    <t>นายบุญฤทธิ์ ชูสุวรรณ</t>
  </si>
  <si>
    <t>หมู่ที่  6  ต.บ้านเนิน  (31/58)</t>
  </si>
  <si>
    <t>นางระเบียบ แซ่ลิ่ม</t>
  </si>
  <si>
    <t>นายวิชัย ชุมพล</t>
  </si>
  <si>
    <t>นายเลิศ สีชุม</t>
  </si>
  <si>
    <t>หมู่ที่  6  ต.บ้านเนิน  (34/58)</t>
  </si>
  <si>
    <t>หมู่ที่  6  ต.บ้านเนิน  (36/58)</t>
  </si>
  <si>
    <t>หมู่ที่  6  ต.บ้านเนิน  (39/58)</t>
  </si>
  <si>
    <t>นายปัญญา สีชุม</t>
  </si>
  <si>
    <t>หมู่ที่  6  ต.บ้านเนิน  (41/58)</t>
  </si>
  <si>
    <t>นายอรุณ สุขขนาน</t>
  </si>
  <si>
    <t>หมู่ที่  6  ต.บ้านเนิน  (45/58)</t>
  </si>
  <si>
    <t>นายผดุงศักดิ์  พรหมจรรย์</t>
  </si>
  <si>
    <t>หมู่ที่  6  ต.บ้านเนิน  (53/58)</t>
  </si>
  <si>
    <t>น.ส.นันทิยา นนทแก้ว</t>
  </si>
  <si>
    <t>หมู่ที่  6  ต.บ้านเนิน  (58/58)</t>
  </si>
  <si>
    <t>นางปราณี บุญคงเสน</t>
  </si>
  <si>
    <t>หมู่ที่  6  ต.บ้านเนิน  (62/58)</t>
  </si>
  <si>
    <t>นางทิพย์ภวัน สงศรีอินทร</t>
  </si>
  <si>
    <t>หมู่ที่  6  ต.บ้านเนิน  (63/58)</t>
  </si>
  <si>
    <t>นางชะอ้อน นาคดุก</t>
  </si>
  <si>
    <t>หมู่ที่  6  ต.บ้านเนิน  (64/58)</t>
  </si>
  <si>
    <t>นายตอบ ส่งศรีอินทร์</t>
  </si>
  <si>
    <t>หมู่ที่  6  ต.บ้านเนิน  (65/58)</t>
  </si>
  <si>
    <t>นายสุรินทร์ ระวัง</t>
  </si>
  <si>
    <t>หมู่ที่  6  ต.บ้านเนิน  (68/58)</t>
  </si>
  <si>
    <t>หมู่ที่  7  ต.บ้านเนิน  (14/58)</t>
  </si>
  <si>
    <t>นางสุพาณี รัตนบุรี</t>
  </si>
  <si>
    <t>หมู่ที่  7  ต.บ้านเนิน  (17/58)</t>
  </si>
  <si>
    <t>นายเพิ่ม โพธิ์ถาวร</t>
  </si>
  <si>
    <t>นางเกลือน  สุขทิพย์</t>
  </si>
  <si>
    <t>หมู่ที่  7  ต.บ้านเนิน  (30/58)</t>
  </si>
  <si>
    <t>หมู่ที่  7  ต.บ้านเนิน  (31/58)</t>
  </si>
  <si>
    <t>นายผ่อง สถิ่น</t>
  </si>
  <si>
    <t>หมู่ที่  7  ต.บ้านเนิน  (32/58)</t>
  </si>
  <si>
    <t>นางปลอบ สถิ่น</t>
  </si>
  <si>
    <t>หมู่ที่  7  ต.บ้านเนิน  (33/58)</t>
  </si>
  <si>
    <t>นายจันทร์  รอดแถม</t>
  </si>
  <si>
    <t>หมู่ที่  7  ต.บ้านเนิน  (39/58)</t>
  </si>
  <si>
    <t>นางอารีย์ นรสิงห์</t>
  </si>
  <si>
    <t>หมู่ที่  7  ต.บ้านเนิน  (59/58)</t>
  </si>
  <si>
    <t>นายอรุณ สังข์แก้ว</t>
  </si>
  <si>
    <t>หมู่ที่  7  ต.บ้านเนิน  (61/58)</t>
  </si>
  <si>
    <t>หมู่ที่  7  ต.บ้านเนิน  (62/58)</t>
  </si>
  <si>
    <t>นายนิพล สูงสุด</t>
  </si>
  <si>
    <t>หมู่ที่  7  ต.บ้านเนิน  (64/58)</t>
  </si>
  <si>
    <t>น.ส.โสภา เพชรรัตน์</t>
  </si>
  <si>
    <t>หมู่ที่  7  ต.บ้านเนิน  (75/58)</t>
  </si>
  <si>
    <t>นายเติม ชูช่วง</t>
  </si>
  <si>
    <t>หมู่ที่  8  ต.บ้านเนิน  (10/58)</t>
  </si>
  <si>
    <t>นางนฤมล กลิ่นศรีสุข</t>
  </si>
  <si>
    <t>หมู่ที่  8  ต.บ้านเนิน  (11/58)</t>
  </si>
  <si>
    <t>นายชม พรหมชีหมุน</t>
  </si>
  <si>
    <t>หมู่ที่  8  ต.บ้านเนิน  (20/58)</t>
  </si>
  <si>
    <t>นางจำนอง ร่มแก้ว</t>
  </si>
  <si>
    <t>หมู่ที่  8  ต.บ้านเนิน  (33/58)</t>
  </si>
  <si>
    <t>นายสมพงศ์ ร่มแก้ว</t>
  </si>
  <si>
    <t>หมู่ที่  8  ต.บ้านเนิน  (34/58)</t>
  </si>
  <si>
    <t>น.ส.สุภาวดี ร่มแก้ว</t>
  </si>
  <si>
    <t>หมู่ที่  8  ต.บ้านเนิน  (35/58)</t>
  </si>
  <si>
    <t xml:space="preserve">น.ส.เจิม สังศรีเพชร </t>
  </si>
  <si>
    <t>หมู่ที่  9  ต.บ้านเนิน  (5/58)</t>
  </si>
  <si>
    <t>นายจวน บุญเพ็ชร์</t>
  </si>
  <si>
    <t>หมู่ที่  9  ต.บ้านเนิน  (36/58)</t>
  </si>
  <si>
    <t>หมู่ที่  9  ต.บ้านเนิน  (40/58)</t>
  </si>
  <si>
    <t>นางดวงใจ กาพย์เกิด</t>
  </si>
  <si>
    <t>หมู่ที่  9  ต.บ้านเนิน  (73/58)</t>
  </si>
  <si>
    <t>นางถาวร ตั้งทวีวัฒนา</t>
  </si>
  <si>
    <t>หมู่ที่  9  ต.บ้านเนิน  (84/58)</t>
  </si>
  <si>
    <t>น.ส.หวง นกชันทอง</t>
  </si>
  <si>
    <t>หมู่ที่  9  ต.บ้านเนิน  (98/58)</t>
  </si>
  <si>
    <t>หมู่ที่  9  ต.บ้านเนิน  (115/58)</t>
  </si>
  <si>
    <t>นางต้อง สีขาว</t>
  </si>
  <si>
    <t>หมู่ที่  9  ต.บ้านเนิน  (119/58)</t>
  </si>
  <si>
    <t>นายสอน สีขาว</t>
  </si>
  <si>
    <t>หมู่ที่  9  ต.บ้านเนิน  (120/58)</t>
  </si>
  <si>
    <t>นางพร้อม สุวรรณโชติ</t>
  </si>
  <si>
    <t>หมู่ที่  9  ต.บ้านเนิน  (122/58)</t>
  </si>
  <si>
    <t>หมู่ที่  9  ต.บ้านเนิน  (121/58)</t>
  </si>
  <si>
    <t>นายสุนทร ประคองเกื้อ</t>
  </si>
  <si>
    <t>หมู่ที่  9  ต.บ้านเนิน  (123/58)</t>
  </si>
  <si>
    <t>นายกุศล ประคองเกื้อ</t>
  </si>
  <si>
    <t>หมู่ที่  9  ต.บ้านเนิน  (124/58)</t>
  </si>
  <si>
    <t>นายจักรพงศ์ ประคองเกื้อ</t>
  </si>
  <si>
    <t>หมู่ที่  9  ต.บ้านเนิน  (125/58)</t>
  </si>
  <si>
    <t>น.ส.สุกัญญา ประคองเกื้อ</t>
  </si>
  <si>
    <t>หมู่ที่  9  ต.บ้านเนิน  (126/58)</t>
  </si>
  <si>
    <t>นางหนูจวน สุขเงิน</t>
  </si>
  <si>
    <t>หมู่ที่  10  ต.บ้านเนิน  (33/58)</t>
  </si>
  <si>
    <t>หมู่ที่  10  ต.บ้านเนิน  (36/58)</t>
  </si>
  <si>
    <t>หมู่ที่  1  ต.บ้านกลาง (47/58)</t>
  </si>
  <si>
    <t>นางอุไร แดงเกตุ</t>
  </si>
  <si>
    <t>หมู่ที่  1  ต.บ้านกลาง (11/58)</t>
  </si>
  <si>
    <t>นายไพจิตร ทองส่งโสม</t>
  </si>
  <si>
    <t>หมู่ที่  1  ต.บ้านกลาง (12/58)</t>
  </si>
  <si>
    <t>นายณรงค์ฤทธิ์  จันทร์ทอง</t>
  </si>
  <si>
    <t>หมู่ที่  1  ต.บ้านกลาง (31/58)</t>
  </si>
  <si>
    <t>นายนิพนธ์ พัฒนา</t>
  </si>
  <si>
    <t>หมู่ที่  1  ต.บ้านกลาง (32/58)</t>
  </si>
  <si>
    <t>นายสุภาพ กรุงเทพ</t>
  </si>
  <si>
    <t>หมู่ที่  1  ต.บ้านกลาง (41/58)</t>
  </si>
  <si>
    <t>นายวิทย์ ศิริรักษ์</t>
  </si>
  <si>
    <t>หมู่ที่  1  ต.บ้านกลาง (48/58)</t>
  </si>
  <si>
    <t>หมู่ที่  1  ต.บ้านกลาง (63/58)</t>
  </si>
  <si>
    <t>นายมนตรี ปานนิ่ม</t>
  </si>
  <si>
    <t>หมู่ที่  1  ต.บ้านกลาง (65/58)</t>
  </si>
  <si>
    <t>น.ส.ทัศนีย์ เพชรแก้ว</t>
  </si>
  <si>
    <t>หมู่ที่  2  ต.บ้านกลาง (16/58)</t>
  </si>
  <si>
    <t>นางมะลิ แซ่ด่าน</t>
  </si>
  <si>
    <t>หมู่ที่  2  ต.บ้านกลาง (24/58)</t>
  </si>
  <si>
    <t>นายเจริญ โพธิ์ถาวร</t>
  </si>
  <si>
    <t>หมู่ที่  2  ต.บ้านกลาง (29/58)</t>
  </si>
  <si>
    <t>นายเกษม โพธิ์ถาวร</t>
  </si>
  <si>
    <t>หมู่ที่  2  ต.บ้านกลาง (30/58)</t>
  </si>
  <si>
    <t>นางจำปี สังข์ขาว</t>
  </si>
  <si>
    <t>หมู่ที่  2  ต.บ้านกลาง (31/58)</t>
  </si>
  <si>
    <t>นางนงนารถ อยู่คงแก้ว</t>
  </si>
  <si>
    <t>หมู่ที่  2  ต.บ้านกลาง (32/58)</t>
  </si>
  <si>
    <t>นางชะออ บุตรสามบอ</t>
  </si>
  <si>
    <t>หมู่ที่  2  ต.บ้านกลาง (35/58)</t>
  </si>
  <si>
    <t>นายภักดี บุตรสามบอ</t>
  </si>
  <si>
    <t>หมู่ที่  2  ต.บ้านกลาง (36/58)</t>
  </si>
  <si>
    <t>นายสวาท ชูเสือหึง</t>
  </si>
  <si>
    <t>หมู่ที่  2  ต.บ้านกลาง (65/58)</t>
  </si>
  <si>
    <t>นางสุทิพย์ บุญชูวงศ์</t>
  </si>
  <si>
    <t>หมู่ที่  2  ต.บ้านกลาง (66/58)</t>
  </si>
  <si>
    <t>นางสาคร ทวีทอง</t>
  </si>
  <si>
    <t>หมู่ที่  2  ต.บ้านกลาง (67/58)</t>
  </si>
  <si>
    <t>หมู่ที่  3  ต.บ้านกลาง (16/58)</t>
  </si>
  <si>
    <t>นางบังอร อามิตย์</t>
  </si>
  <si>
    <t>หมู่ที่  3  ต.บ้านกลาง (10/58)</t>
  </si>
  <si>
    <t>นายสิทธิชัย โพธิ์ถาวร</t>
  </si>
  <si>
    <t>หมู่ที่  3  ต.บ้านกลาง (28/58)</t>
  </si>
  <si>
    <t>หมู่ที่  3  ต.บ้านกลาง (29/58)</t>
  </si>
  <si>
    <t>นายสุเรนทร์ เรืองโรจน์</t>
  </si>
  <si>
    <t>หมู่ที่  3  ต.บ้านกลาง (34/58)</t>
  </si>
  <si>
    <t>นางจิ้ว เสาหฤทธวงศ์</t>
  </si>
  <si>
    <t>หมู่ที่  3  ต.บ้านกลาง (56/58)</t>
  </si>
  <si>
    <t>หมู่ที่  3  ต.บ้านกลาง (67/58)</t>
  </si>
  <si>
    <t>น.ส.ปาลีญา ทิพย์กองลาด</t>
  </si>
  <si>
    <t>น.ส.พิทธยา พรมวันรัตน์</t>
  </si>
  <si>
    <t>หมู่ที่  3  ต.บ้านกลาง (69/58)</t>
  </si>
  <si>
    <t>หมู่ที่  3  ต.บ้านกลาง (78/58)</t>
  </si>
  <si>
    <t>นางแมง ทองสง</t>
  </si>
  <si>
    <t>หมู่ที่  3  ต.บ้านกลาง (79/58)</t>
  </si>
  <si>
    <t>นางสมจิตร วงศ์ภักดี</t>
  </si>
  <si>
    <t>หมู่ที่  3  ต.บ้านกลาง (90/58)</t>
  </si>
  <si>
    <t>นายเจริญ วงศ์ภักดี</t>
  </si>
  <si>
    <t>หมู่ที่  3  ต.บ้านกลาง (91/58)</t>
  </si>
  <si>
    <t>หมู่ที่  3  ต.บ้านกลาง (92/58)</t>
  </si>
  <si>
    <t>หมู่ที่  4  ต.บ้านกลาง (28/58)</t>
  </si>
  <si>
    <t>นายย่อง สุวรรณโชติ</t>
  </si>
  <si>
    <t xml:space="preserve">                                            ปี  2558</t>
  </si>
  <si>
    <t xml:space="preserve">                                            ปี  2552</t>
  </si>
  <si>
    <t xml:space="preserve">                                            ปี  2553</t>
  </si>
  <si>
    <t xml:space="preserve">                                            ปี  2554</t>
  </si>
  <si>
    <t xml:space="preserve">                                             ปี  2555</t>
  </si>
  <si>
    <t xml:space="preserve">                                           ปี  2556</t>
  </si>
  <si>
    <t xml:space="preserve">                                            ปี  2556</t>
  </si>
  <si>
    <t xml:space="preserve">                                               ณ  วันที่   30  กันยายน   2558</t>
  </si>
  <si>
    <t>(นางสุณีย์ นพภาพันธ์)</t>
  </si>
  <si>
    <t>นักวิชาการจัดเก็บรายได้</t>
  </si>
  <si>
    <t>รองปลัดองค์การบริหารส่วนตำบล</t>
  </si>
  <si>
    <t>(นายประดิษฐ์ แย้มอิ่ม)</t>
  </si>
  <si>
    <t>นางบุญญา  กลิ่นจันทน์</t>
  </si>
  <si>
    <t>น.ส.เกษร  เปลี่ยวจิตร์</t>
  </si>
  <si>
    <t>นายจารึก  เกิดสม</t>
  </si>
  <si>
    <t>นางอุบล อนันต์โภคาเศรษฐ์</t>
  </si>
  <si>
    <t>น.ส.กธพรรณ พรรวิษิษฐ</t>
  </si>
  <si>
    <t>นายศรชัย นนทแก้ว</t>
  </si>
  <si>
    <t>นางอารมย์  สังข์แก้ว</t>
  </si>
  <si>
    <t>นายเกลือน อ่อนเกตุพล</t>
  </si>
  <si>
    <t>นางหนูเนื่อง ชายเขียว</t>
  </si>
  <si>
    <t>นายธนภณ กรับไกรแก้ว</t>
  </si>
  <si>
    <t>นายไพบูลย์ ขอนแก้ว</t>
  </si>
  <si>
    <t>นางสมจิตร ศิริรักษ์</t>
  </si>
  <si>
    <t>นายวีระพจน์ รัตนรัตน์</t>
  </si>
  <si>
    <t>นางสหัสน์ เสาวรัตน์</t>
  </si>
  <si>
    <t>นายธมชาตรี เสาวรัตน์</t>
  </si>
  <si>
    <t>นายสุนีย์ เสาวรัตน์</t>
  </si>
  <si>
    <t>นายเจริญ , นางสมจิต วงศ์ภักดี</t>
  </si>
  <si>
    <t xml:space="preserve">                   (ลงชื่อ).........................................ผู้จัดทำ</t>
  </si>
  <si>
    <t xml:space="preserve">                   (ลงชื่อ).........................................ผู้ตรวจสอบ</t>
  </si>
  <si>
    <t>(นางวนิดา สังข์กล่อม</t>
  </si>
  <si>
    <t>ผู้อำนวยการกองคลัง</t>
  </si>
  <si>
    <t>(นายจรูญ บุญชูวงศ์)</t>
  </si>
  <si>
    <t xml:space="preserve">                   (ลงชื่อ).........................................</t>
  </si>
  <si>
    <t xml:space="preserve">                               รองปลัดองค์การบริหารส่วนตำบล</t>
  </si>
  <si>
    <t>นายนิยม นนทะแก้ว</t>
  </si>
  <si>
    <t>หมู่ที่  7  ต.บ้านเนิน  (9/58)</t>
  </si>
  <si>
    <t xml:space="preserve">  รายละเอียดรายได้ค้างรับ  ณ  วันที่  30  กันยายน  2558</t>
  </si>
  <si>
    <t>2552-2558</t>
  </si>
  <si>
    <t>สรุป  รายได้ค้างรับ  ณ  วันที่  30  กันยายน  2558</t>
  </si>
  <si>
    <t xml:space="preserve">                                                    ณ  วันที่   30  กันยายน   2559</t>
  </si>
  <si>
    <t>หมู่ที่  6  ต.บ้านเนิน  (22/53)</t>
  </si>
  <si>
    <t xml:space="preserve">                                            ปี  2559</t>
  </si>
  <si>
    <t>หมู่ที่  1  ต.บ้านเนิน  (18/57)</t>
  </si>
  <si>
    <t>หมู่ที่  1  ต.บ้านเนิน  (19/57)</t>
  </si>
  <si>
    <t>หมู่ที่  1  ต.บ้านเนิน  (41/57)</t>
  </si>
  <si>
    <t>หมู่ที่  2  ต.บ้านเนิน  (91/57)</t>
  </si>
  <si>
    <t>หมู่ที่  2  ต.บ้านเนิน  (94/57)</t>
  </si>
  <si>
    <t>หมู่ที่  3  ต.บ้านเนิน  (10/57)</t>
  </si>
  <si>
    <t>หมู่ที่  4  ต.บ้านเนิน  (13/57)</t>
  </si>
  <si>
    <t>หมู่ที่  4  ต.บ้านเนิน  (103/57)</t>
  </si>
  <si>
    <t>หมู่ที่  5  ต.บ้านเนิน  (4/57)</t>
  </si>
  <si>
    <t>หมู่ที่  6  ต.บ้านเนิน  (64/57)</t>
  </si>
  <si>
    <t>หมู่ที่  7  ต.บ้านเนิน  (30/57)</t>
  </si>
  <si>
    <t>หมู่ที่  7  ต.บ้านเนิน  (62/57)</t>
  </si>
  <si>
    <t>หมู่ที่  7  ต.บ้านเนิน  (64/57)</t>
  </si>
  <si>
    <t>หมู่ที่  7  ต.บ้านเนิน  (75/57)</t>
  </si>
  <si>
    <t>หมู่ที่  9  ต.บ้านเนิน  (73/57)</t>
  </si>
  <si>
    <t>หมู่ที่  9  ต.บ้านเนิน  (115/57)</t>
  </si>
  <si>
    <t>หมู่ที่  9  ต.บ้านเนิน  (119/57)</t>
  </si>
  <si>
    <t>หมู่ที่  9  ต.บ้านเนิน  (120/57)</t>
  </si>
  <si>
    <t>หมู่ที่  9  ต.บ้านเนิน  (122/57)</t>
  </si>
  <si>
    <t>หมู่ที่  9  ต.บ้านเนิน  (121/5)</t>
  </si>
  <si>
    <t>หมู่ที่  9  ต.บ้านเนิน  (124/57)</t>
  </si>
  <si>
    <t>หมู่ที่  9  ต.บ้านเนิน  (126/57)</t>
  </si>
  <si>
    <t>หมู่ที่  10  ต.บ้านเนิน  (33/57)</t>
  </si>
  <si>
    <t>หมู่ที่  1  ต.บ้านกลาง (11/5)</t>
  </si>
  <si>
    <t>หมู่ที่  1  ต.บ้านกลาง (12/57)</t>
  </si>
  <si>
    <t>หมู่ที่  1  ต.บ้านกลาง (63/57)</t>
  </si>
  <si>
    <t>หมู่ที่  1  ต.บ้านกลาง (65/57)</t>
  </si>
  <si>
    <t>หมู่ที่  2  ต.บ้านกลาง (24/57)</t>
  </si>
  <si>
    <t>หมู่ที่  2  ต.บ้านกลาง (32/57)</t>
  </si>
  <si>
    <t>หมู่ที่  2  ต.บ้านกลาง (65/57)</t>
  </si>
  <si>
    <t>หมู่ที่  2  ต.บ้านกลาง (66/57)</t>
  </si>
  <si>
    <t>หมู่ที่  3  ต.บ้านกลาง (67/57)</t>
  </si>
  <si>
    <t>หมู่ที่  3  ต.บ้านกลาง (79/57)</t>
  </si>
  <si>
    <t>หมู่ที่  3  ต.บ้านกลาง (90/57)</t>
  </si>
  <si>
    <t>หมู่ที่  3  ต.บ้านกลาง (91/57)</t>
  </si>
  <si>
    <t>หมู่ที่  3  ต.บ้านกลาง (92/57)</t>
  </si>
  <si>
    <t>หมู่ที่  4  ต.บ้านกลาง (28/57)</t>
  </si>
  <si>
    <t>นางลำดวน  คงเถื่อน</t>
  </si>
  <si>
    <t>หมู่ที่  1  ต.บ้านเนิน  (5/57)</t>
  </si>
  <si>
    <t>นางวาสนา  จางบัว</t>
  </si>
  <si>
    <t>หมู่ที่  1  ต.บ้านเนิน  (6/57)</t>
  </si>
  <si>
    <t>นายสมศักดิ์  กิตยากุล</t>
  </si>
  <si>
    <t>หมู่ที่  1  ต.บ้านเนิน  (7/57)</t>
  </si>
  <si>
    <t>นางสาวจำเริญ  จางบัว</t>
  </si>
  <si>
    <t>หมู่ที่  1  ต.บ้านเนิน  (8/57)</t>
  </si>
  <si>
    <t>นางสาวศิริวรรณ  ประทุมสุวรรณ</t>
  </si>
  <si>
    <t>หมู่ที่  1  ต.บ้านเนิน  (9/57)</t>
  </si>
  <si>
    <t>นางอุไร  เส้งสง</t>
  </si>
  <si>
    <t>หมู่ที่  1  ต.บ้านเนิน  (10/57)</t>
  </si>
  <si>
    <t>นายอรัญ  ชูเสือหึง</t>
  </si>
  <si>
    <t>หมู่ที่  1  ต.บ้านเนิน  (11/57)</t>
  </si>
  <si>
    <t>นายเวช  ฝอยทอง</t>
  </si>
  <si>
    <t>หมู่ที่  1  ต.บ้านเนิน  (24/57)</t>
  </si>
  <si>
    <t>นางมณี  สุขมาก</t>
  </si>
  <si>
    <t>หมู่ที่  1  ต.บ้านเนิน  (39/57)</t>
  </si>
  <si>
    <t>นายสมเดช  สุขมาก</t>
  </si>
  <si>
    <t>หมู่ที่  1  ต.บ้านเนิน  (40/57)</t>
  </si>
  <si>
    <t>หมู่ที่  1  ต.บ้านเนิน  (42/57)</t>
  </si>
  <si>
    <t>หมู่ที่  1  ต.บ้านเนิน  (43/57)</t>
  </si>
  <si>
    <t>หมู่ที่  1  ต.บ้านเนิน  (44/57)</t>
  </si>
  <si>
    <t>นายรัตน์  ผลเกลี้ยง</t>
  </si>
  <si>
    <t>หมู่ที่  1  ต.บ้านเนิน  (45/57)</t>
  </si>
  <si>
    <t>นางสาวอรพรรณ  จางบัว</t>
  </si>
  <si>
    <t>หมู่ที่  1  ต.บ้านเนิน  (59/57)</t>
  </si>
  <si>
    <t>นางสาวสายชล  แสนเดช</t>
  </si>
  <si>
    <t>หมู่ที่  1  ต.บ้านเนิน  (60/57)</t>
  </si>
  <si>
    <t>หมู่ที่  1  ต.บ้านเนิน  (67/57)</t>
  </si>
  <si>
    <t>นายวิจิตร  บุญญานุพงค์</t>
  </si>
  <si>
    <t>หมู่ที่  1  ต.บ้านเนิน  (69/57)</t>
  </si>
  <si>
    <t>หมู่ที่  1  ต.บ้านเนิน  (70/57)</t>
  </si>
  <si>
    <t>นางนันทนา  เกิดสม</t>
  </si>
  <si>
    <t>หมู่ที่  1  ต.บ้านเนิน  (71/57)</t>
  </si>
  <si>
    <t>นายปรีชา  เกิดสม</t>
  </si>
  <si>
    <t>หมู่ที่  1  ต.บ้านเนิน  (72/57)</t>
  </si>
  <si>
    <t>นายวิน  พังยาง</t>
  </si>
  <si>
    <t>หมู่ที่  2  ต.บ้านเนิน  (13/57)</t>
  </si>
  <si>
    <t>นางสาวพุด  บุญศรี</t>
  </si>
  <si>
    <t>หมู่ที่  2  ต.บ้านเนิน  (37/57)</t>
  </si>
  <si>
    <t>นางประคอง  สายเพชร</t>
  </si>
  <si>
    <t>หมู่ที่  2  ต.บ้านเนิน  (38/57)</t>
  </si>
  <si>
    <t>นางเจิม  คลิ้งคล้าย</t>
  </si>
  <si>
    <t>หมู่ที่  2  ต.บ้านเนิน  (39/57)</t>
  </si>
  <si>
    <t>นางคณพร  ปรึ่มกระโทก</t>
  </si>
  <si>
    <t>หมู่ที่  2  ต.บ้านเนิน  (56/57)</t>
  </si>
  <si>
    <t>นางจับ  ไกรชู</t>
  </si>
  <si>
    <t>หมู่ที่  2  ต.บ้านเนิน  (74/57)</t>
  </si>
  <si>
    <t>นายชาญณรงค์  สารบรรณ</t>
  </si>
  <si>
    <t>หมู่ที่  2  ต.บ้านเนิน  (83/57)</t>
  </si>
  <si>
    <t>หมู่ที่  2  ต.บ้านเนิน  (93/57)</t>
  </si>
  <si>
    <t>นางกฤษณา  เกิ้นโนนกอก</t>
  </si>
  <si>
    <t>หมู่ที่  3  ต.บ้านเนิน  (94/57)</t>
  </si>
  <si>
    <t>นางสาวอมรรัตน์  ศะศิสุวรรณ</t>
  </si>
  <si>
    <t>หมู่ที่  3  ต.บ้านเนิน  (1/57)</t>
  </si>
  <si>
    <t>หมู่ที่  3  ต.บ้านเนิน  (32/57)</t>
  </si>
  <si>
    <t>นายจ่วน  อ่อนสูง</t>
  </si>
  <si>
    <t>นางสาวนิภาภรณ์  ทิพย์รินทร์</t>
  </si>
  <si>
    <t>หมู่ที่  3  ต.บ้านเนิน  (78/57)</t>
  </si>
  <si>
    <t>นางธิดา ทองวิจิตร</t>
  </si>
  <si>
    <t>หมู่ที่  3  ต.บ้านเนิน  (85/57)</t>
  </si>
  <si>
    <t>นายปรีชา  บัวกิ่ง</t>
  </si>
  <si>
    <t>หมู่ที่  3  ต.บ้านเนิน  (90/57)</t>
  </si>
  <si>
    <t>นางนิชธาวัลย์  รักขะนาม</t>
  </si>
  <si>
    <t>นายกมลรัตน์  เสือคำ</t>
  </si>
  <si>
    <t>หมู่ที่  3  ต.บ้านเนิน  (97/57)</t>
  </si>
  <si>
    <t>นายนิคม  เสือคำ</t>
  </si>
  <si>
    <t>หมู่ที่  3  ต.บ้านเนิน  (98/57)</t>
  </si>
  <si>
    <t>นางละออง  เสือคำ</t>
  </si>
  <si>
    <t>หมู่ที่  3  ต.บ้านเนิน  (99/57)</t>
  </si>
  <si>
    <t>หมู่ที่  4  ต.บ้านเนิน  (5/57)</t>
  </si>
  <si>
    <t>นางนุ้น  โททอง</t>
  </si>
  <si>
    <t>หมู่ที่  4  ต.บ้านเนิน  (58/57)</t>
  </si>
  <si>
    <t>หมู่ที่  4  ต.บ้านเนิน  (64/57)</t>
  </si>
  <si>
    <t>นางสาวกชพร  ศิริบูรณ์</t>
  </si>
  <si>
    <t>หมู่ที่  4  ต.บ้านเนิน  (71/57)</t>
  </si>
  <si>
    <t>นายพลสันต์  เกียรติก้องแก้ว</t>
  </si>
  <si>
    <t>หมู่ที่  4  ต.บ้านเนิน  (102/57)</t>
  </si>
  <si>
    <t>นางประชัด  แก่นทอง</t>
  </si>
  <si>
    <t>หมู่ที่  4  ต.บ้านเนิน  (111/57)</t>
  </si>
  <si>
    <t>นายสุวิท  รอดด้วง</t>
  </si>
  <si>
    <t>หมู่ที่  4  ต.บ้านเนิน  (112/57)</t>
  </si>
  <si>
    <t>นางอุบล  อนันต์โภคาเศรษฐ</t>
  </si>
  <si>
    <t>นายวีระพงค์  จันทร์ทิพย์</t>
  </si>
  <si>
    <t>หมู่ที่  5  ต.บ้านเนิน  (20/57)</t>
  </si>
  <si>
    <t>นางสุนีย์  มณีโชติ</t>
  </si>
  <si>
    <t>หมู่ที่  5  ต.บ้านเนิน  (34/57)</t>
  </si>
  <si>
    <t>นางอารีย์  บุญชูวงศ์</t>
  </si>
  <si>
    <t>หมู่ที่  6 ต.บ้านเนิน  (2/57)</t>
  </si>
  <si>
    <t>นางสาวเอี้ยน  บุญชูวงศ์</t>
  </si>
  <si>
    <t>หมู่ที่  6 ต.บ้านเนิน  (3/57)</t>
  </si>
  <si>
    <t>นายสุดสาคร  บุญชูวงศ์</t>
  </si>
  <si>
    <t>หมู่ที่  6 ต.บ้านเนิน  (4/57)</t>
  </si>
  <si>
    <t>นางละออง  สุขแก้ว</t>
  </si>
  <si>
    <t>หมู่ที่  6 ต.บ้านเนิน  (19/57)</t>
  </si>
  <si>
    <t>นายภิรมย์  อ่อนสูง</t>
  </si>
  <si>
    <t>หมู่ที่  6 ต.บ้านเนิน  (37/57)</t>
  </si>
  <si>
    <t>นายเลิศ  สีชุม</t>
  </si>
  <si>
    <t>หมู่ที่  6 ต.บ้านเนิน  (39/57)</t>
  </si>
  <si>
    <t>หมู่ที่  6 ต.บ้านเนิน  (41/57)</t>
  </si>
  <si>
    <t>นางปราณี  บุญคงเสน</t>
  </si>
  <si>
    <t>หมู่ที่  6 ต.บ้านเนิน  (62/57)</t>
  </si>
  <si>
    <t>นางทิพย์ภวัน  สงศรีอินทร</t>
  </si>
  <si>
    <t>หมู่ที่  6 ต.บ้านเนิน  (63/57)</t>
  </si>
  <si>
    <t>หมู่ที่  6 ต.บ้านเนิน  (64/57)</t>
  </si>
  <si>
    <t>หมู่ที่  6 ต.บ้านเนิน  (65/57)</t>
  </si>
  <si>
    <t>นายสุรินทร์  ระวัง</t>
  </si>
  <si>
    <t>หมู่ที่  6 ต.บ้านเนิน  (68/57)</t>
  </si>
  <si>
    <t>หมู่ที่  6 ต.บ้านเนิน  (69/57)</t>
  </si>
  <si>
    <t>นายวิโรจน์  พินิจ</t>
  </si>
  <si>
    <t>หมู่ที่  6 ต.บ้านเนิน  (72/57)</t>
  </si>
  <si>
    <t>นายประยูร  เทวินทรามุติ</t>
  </si>
  <si>
    <t>หมู่ที่  6 ต.บ้านเนิน  (73/57)</t>
  </si>
  <si>
    <t>นางสาววันทนีย์  ระวัง</t>
  </si>
  <si>
    <t>หมู่ที่  6 ต.บ้านเนิน  (75/57)</t>
  </si>
  <si>
    <t>นางเกษร  อุ้มชุ</t>
  </si>
  <si>
    <t>หมู่ที่  7 ต.บ้านเนิน  (25/57)</t>
  </si>
  <si>
    <t>นายเพิ่ม  โพธิ์ถาวร</t>
  </si>
  <si>
    <t>หมู่ที่  7 ต.บ้านเนิน  (30/57)</t>
  </si>
  <si>
    <t>นายสุข  คำแก้ว</t>
  </si>
  <si>
    <t>หมู่ที่  7 ต.บ้านเนิน  (40/57)</t>
  </si>
  <si>
    <t>นายอรุณ  สังข์แก้ว</t>
  </si>
  <si>
    <t>หมู่ที่  7 ต.บ้านเนิน  (61/57)</t>
  </si>
  <si>
    <t>หมู่ที่  7 ต.บ้านเนิน  (62/57)</t>
  </si>
  <si>
    <t>นายกอง  ขาวทอง</t>
  </si>
  <si>
    <t>หมู่ที่  7 ต.บ้านเนิน  (63/57)</t>
  </si>
  <si>
    <t>นายนิพล  สูงสุด</t>
  </si>
  <si>
    <t>หมู่ที่  7 ต.บ้านเนิน  (64/57)</t>
  </si>
  <si>
    <t>นางสงวน  บุญทอง</t>
  </si>
  <si>
    <t>หมู่ที่  7 ต.บ้านเนิน  (71/57)</t>
  </si>
  <si>
    <t>นางสาวโสภา  เพชรรัตน์</t>
  </si>
  <si>
    <t>หมู่ที่  7 ต.บ้านเนิน  (75/57)</t>
  </si>
  <si>
    <t>นายสุรศักดิ์  บุญญานุพงศ์</t>
  </si>
  <si>
    <t>หมู่ที่  7 ต.บ้านเนิน  (82/57)</t>
  </si>
  <si>
    <t>นายเสน่ห์  เสาวรัตน์</t>
  </si>
  <si>
    <t>หมู่ที่  8 ต.บ้านเนิน  (37/57)</t>
  </si>
  <si>
    <t>นายเกลือน  อ่อนเกตุพล</t>
  </si>
  <si>
    <t>หมู่ที่  9 ต.บ้านเนิน  (40/57)</t>
  </si>
  <si>
    <t>นายดวง  ประคองเกื้อ</t>
  </si>
  <si>
    <t>หมู่ที่  9 ต.บ้านเนิน  (41/57)</t>
  </si>
  <si>
    <t>นางเข็ม  เพชรแก้ว</t>
  </si>
  <si>
    <t>หมู่ที่  9 ต.บ้านเนิน  (68/57)</t>
  </si>
  <si>
    <t>นางผิน  จันทร์รอด</t>
  </si>
  <si>
    <t>หมู่ที่  9 ต.บ้านเนิน  (69/57)</t>
  </si>
  <si>
    <t>นายจรินทร์  จันทร์รอด</t>
  </si>
  <si>
    <t>หมู่ที่  9 ต.บ้านเนิน  (70/57)</t>
  </si>
  <si>
    <t>นางสาวกิ้มจวน  พรหมเดช</t>
  </si>
  <si>
    <t>หมู่ที่  9 ต.บ้านเนิน  (72/57)</t>
  </si>
  <si>
    <t>นางดวงใจ  กาพย์เกิด</t>
  </si>
  <si>
    <t>หมู่ที่  9 ต.บ้านเนิน  (73/57)</t>
  </si>
  <si>
    <t>นางหนูเนื่อง  ชายเขียว</t>
  </si>
  <si>
    <t>หมู่ที่  9 ต.บ้านเนิน  (115/57)</t>
  </si>
  <si>
    <t>นางต้อง  สีขาว</t>
  </si>
  <si>
    <t>หมู่ที่  9 ต.บ้านเนิน  (119/57)</t>
  </si>
  <si>
    <t>นายสอน  สีขาว</t>
  </si>
  <si>
    <t>หมู่ที่  9 ต.บ้านเนิน  (120/57)</t>
  </si>
  <si>
    <t>นายธนภณ  กรับไกรแก้ว</t>
  </si>
  <si>
    <t>หมู่ที่  9 ต.บ้านเนิน  (121/57)</t>
  </si>
  <si>
    <t>นางพร้อม  สุวรรณโชติ</t>
  </si>
  <si>
    <t>หมู่ที่  9 ต.บ้านเนิน  (122/57)</t>
  </si>
  <si>
    <t>นายสุนทร  ประคองเกื้อ</t>
  </si>
  <si>
    <t>หมู่ที่  9 ต.บ้านเนิน  (123/57)</t>
  </si>
  <si>
    <t>นายกุศล  ประคองเกื้อ</t>
  </si>
  <si>
    <t>หมู่ที่  9 ต.บ้านเนิน  (124/57)</t>
  </si>
  <si>
    <t>นายจักรพงศ์  ประคองเกื้อ</t>
  </si>
  <si>
    <t>หมู่ที่  9 ต.บ้านเนิน  (125/57)</t>
  </si>
  <si>
    <t>นางสาวสุกัญญา  ประคองเกื้อ</t>
  </si>
  <si>
    <t>หมู่ที่  9 ต.บ้านเนิน  (126/57)</t>
  </si>
  <si>
    <t>นายเขื่อน  จันทร์รอด</t>
  </si>
  <si>
    <t>หมู่ที่  10 ต.บ้านเนิน  (17/57)</t>
  </si>
  <si>
    <t>นางสุนันทา  ช่วยยก</t>
  </si>
  <si>
    <t>หมู่ที่  10 ต.บ้านเนิน  (35/57)</t>
  </si>
  <si>
    <t>นายอ้วน  ขุนบรรเทิง</t>
  </si>
  <si>
    <t>หมู่ที่  10 ต.บ้านเนิน  (37/57)</t>
  </si>
  <si>
    <t>นายขวัญชัย  ขุนบรรเทิง</t>
  </si>
  <si>
    <t>หมู่ที่  10 ต.บ้านเนิน  (38/57)</t>
  </si>
  <si>
    <t xml:space="preserve">นายอิทธิพัทธ์  ถนอมสิน </t>
  </si>
  <si>
    <t>หมู่ที่  10 ต.บ้านเนิน  (50/57)</t>
  </si>
  <si>
    <t>นายประดิษฐ  แดงบรรจง</t>
  </si>
  <si>
    <t>หมู่ที่  10 ต.บ้านเนิน  (51/57)</t>
  </si>
  <si>
    <t>นางพโยม  แดงบรรจง</t>
  </si>
  <si>
    <t>หมู่ที่  10 ต.บ้านเนิน  (52/57)</t>
  </si>
  <si>
    <t>นายนิยม  สุวรรณมณี</t>
  </si>
  <si>
    <t>หมู่ที่  10 ต.บ้านเนิน  (59/57)</t>
  </si>
  <si>
    <t>นางสาววรรณดี  โปณะทอง</t>
  </si>
  <si>
    <t>หมู่ที่  1 ต.บ้านกลาง  (6/57)</t>
  </si>
  <si>
    <t>หมู่ที่  1 ต.บ้านกลาง  (11/57)</t>
  </si>
  <si>
    <t>นายไพจิตร  ทองส่งโสม</t>
  </si>
  <si>
    <t>หมู่ที่  1 ต.บ้านกลาง  (12/57)</t>
  </si>
  <si>
    <t>นางมาลี  สุขศรีเมือง</t>
  </si>
  <si>
    <t>หมู่ที่  1 ต.บ้านกลาง  (49/57)</t>
  </si>
  <si>
    <t>หมู่ที่  1 ต.บ้านกลาง  (50/57)</t>
  </si>
  <si>
    <t>นางวรรณี  สุขเงิน</t>
  </si>
  <si>
    <t>นายฉัตรชัย  สุขเงิน</t>
  </si>
  <si>
    <t>หมู่ที่  1 ต.บ้านกลาง  (51/57)</t>
  </si>
  <si>
    <t>นางสาวนิตยา  สุขเงิน</t>
  </si>
  <si>
    <t>หมู่ที่  1 ต.บ้านกลาง  (52/57)</t>
  </si>
  <si>
    <t>นายอเนก  จิตต์ตั้ง</t>
  </si>
  <si>
    <t>หมู่ที่  1 ต.บ้านกลาง  (58/57)</t>
  </si>
  <si>
    <t>นายอรุณ  จิตต์ตั้ง</t>
  </si>
  <si>
    <t>หมู่ที่  1 ต.บ้านกลาง  (59/57)</t>
  </si>
  <si>
    <t>นายอภิเชษฐ์  จิตต์ตั้ง</t>
  </si>
  <si>
    <t>หมู่ที่  1 ต.บ้านกลาง  (60/57)</t>
  </si>
  <si>
    <t>นางอารมณ์  อินทร์ปิน</t>
  </si>
  <si>
    <t>หมู่ที่  1 ต.บ้านกลาง  (62/57)</t>
  </si>
  <si>
    <t>นายวีระพจน์  รัตนรัตน์</t>
  </si>
  <si>
    <t>หมู่ที่  1 ต.บ้านกลาง  (63/57)</t>
  </si>
  <si>
    <t>นายมนตรี  ปานนิ่ม</t>
  </si>
  <si>
    <t>หมู่ที่  1 ต.บ้านกลาง  (65/57)</t>
  </si>
  <si>
    <t>นางสาวรังษิพร  แก้วเนิน</t>
  </si>
  <si>
    <t>หมู่ที่  1 ต.บ้านกลาง  (71/57)</t>
  </si>
  <si>
    <t>นายวิเชษฐ์  นราพงศ์</t>
  </si>
  <si>
    <t>หมู่ที่  1 ต.บ้านกลาง  (79/57)</t>
  </si>
  <si>
    <t>นางเหลี้ยง  บุญทอง</t>
  </si>
  <si>
    <t>หมู่ที่  1 ต.บ้านกลาง  (82/57)</t>
  </si>
  <si>
    <t>นายบุญเรือน  คงทวน</t>
  </si>
  <si>
    <t>หมู่ที่  1 ต.บ้านกลาง  (83/57)</t>
  </si>
  <si>
    <t>นางห่วง  เพชรขำ</t>
  </si>
  <si>
    <t>หมู่ที่  1 ต.บ้านกลาง  (84/57)</t>
  </si>
  <si>
    <t>นายผุด  เพ็ชรแก้ว</t>
  </si>
  <si>
    <t>หมู่ที่  1 ต.บ้านกลาง  (87/57)</t>
  </si>
  <si>
    <t>นางสาวเสาวภา  สุขบาล</t>
  </si>
  <si>
    <t>หมู่ที่  2 ต.บ้านกลาง  (7/57)</t>
  </si>
  <si>
    <t>นายฟื้น  บุญชูวงศ์</t>
  </si>
  <si>
    <t>หมู่ที่  2 ต.บ้านกลาง  (8/57)</t>
  </si>
  <si>
    <t>นางอารีย์  เชาวนา</t>
  </si>
  <si>
    <t>หมู่ที่  2 ต.บ้านกลาง  (9/57)</t>
  </si>
  <si>
    <t>นายทิน  ดวงแก้ว</t>
  </si>
  <si>
    <t>หมู่ที่  2 ต.บ้านกลาง  (10/57)</t>
  </si>
  <si>
    <t>นางอรุณ  ดวงแก้ว</t>
  </si>
  <si>
    <t>หมู่ที่  2 ต.บ้านกลาง  (11/57)</t>
  </si>
  <si>
    <t>นางไพรัตน์  เกตุแก้ว</t>
  </si>
  <si>
    <t>หมู่ที่  2 ต.บ้านกลาง  (12/57)</t>
  </si>
  <si>
    <t>นางภัทราธิป  พุ่มชัย</t>
  </si>
  <si>
    <t>หมู่ที่  2 ต.บ้านกลาง  (13/57)</t>
  </si>
  <si>
    <t>นายผ่อง  ชูกลิ่น</t>
  </si>
  <si>
    <t>หมู่ที่  2 ต.บ้านกลาง  (14/57)</t>
  </si>
  <si>
    <t>นายลาภ  บุญชูวงศ์</t>
  </si>
  <si>
    <t>หมู่ที่  2 ต.บ้านกลาง  (20/57)</t>
  </si>
  <si>
    <t>นายแตม  สังข์ช่วย</t>
  </si>
  <si>
    <t>หมู่ที่  2 ต.บ้านกลาง  (21/57)</t>
  </si>
  <si>
    <t>นายชุมทอง  สังข์ช่วย</t>
  </si>
  <si>
    <t>หมู่ที่  2 ต.บ้านกลาง  (22/57)</t>
  </si>
  <si>
    <t>นางมะลิ  แซ่ด่าน</t>
  </si>
  <si>
    <t>หมู่ที่  2 ต.บ้านกลาง  (24/57)</t>
  </si>
  <si>
    <t>นายประเสริฐ  หาญชู</t>
  </si>
  <si>
    <t>หมู่ที่  2 ต.บ้านกลาง  (26/57)</t>
  </si>
  <si>
    <t>นางบุหลัน  หาญชู</t>
  </si>
  <si>
    <t>หมู่ที่  2 ต.บ้านกลาง  (27/57)</t>
  </si>
  <si>
    <t>นางนงนารถ  อยู่คงแก้ว</t>
  </si>
  <si>
    <t>หมู่ที่  2 ต.บ้านกลาง  (32/57)</t>
  </si>
  <si>
    <t>นายจวน  จันทร์ประดิษฐ์</t>
  </si>
  <si>
    <t>หมู่ที่  2 ต.บ้านกลาง  (53/57)</t>
  </si>
  <si>
    <t>นางกิ้มกี่  อันนานนท์</t>
  </si>
  <si>
    <t>หมู่ที่  2 ต.บ้านกลาง  (63/57)</t>
  </si>
  <si>
    <t>นายสวาท  ชูเสือหึง</t>
  </si>
  <si>
    <t>หมู่ที่  2 ต.บ้านกลาง  (65/57)</t>
  </si>
  <si>
    <t>หมู่ที่  2 ต.บ้านกลาง  (66/57)</t>
  </si>
  <si>
    <t>นางสาคร  ทวีทอง</t>
  </si>
  <si>
    <t>หมู่ที่  2 ต.บ้านกลาง  (67/57)</t>
  </si>
  <si>
    <t>นางผกาย  รัศมิรามา</t>
  </si>
  <si>
    <t>หมู่ที่  2 ต.บ้านกลาง  (68/57)</t>
  </si>
  <si>
    <t>นายประเสริฐ  ปานแก้ว</t>
  </si>
  <si>
    <t>หมู่ที่  2 ต.บ้านกลาง  (73/57)</t>
  </si>
  <si>
    <t>นางสาวกันยารัตน์  แย้มอิ่ม</t>
  </si>
  <si>
    <t>หมู่ที่  2 ต.บ้านกลาง  (74/57)</t>
  </si>
  <si>
    <t>หมู่ที่  2 ต.บ้านกลาง  (75/57)</t>
  </si>
  <si>
    <t>หมู่ที่  2 ต.บ้านกลาง  (76/57)</t>
  </si>
  <si>
    <t>นางอุดร  พันธุ์เสงี่ยม</t>
  </si>
  <si>
    <t>หมู่ที่  2 ต.บ้านกลาง  (80/57)</t>
  </si>
  <si>
    <t>นายไพบูลย์  หาญชู</t>
  </si>
  <si>
    <t>หมู่ที่  2 ต.บ้านกลาง  (81/57)</t>
  </si>
  <si>
    <t>หมู่ที่  2 ต.บ้านกลาง  (82/57)</t>
  </si>
  <si>
    <t>หมู่ที่  2 ต.บ้านกลาง  (83/57)</t>
  </si>
  <si>
    <t>นายมณี  เรืองหิรัญ</t>
  </si>
  <si>
    <t>หมู่ที่  3 ต.บ้านกลาง  (6/57)</t>
  </si>
  <si>
    <t>นายเสริม  เรืองหิรัญ</t>
  </si>
  <si>
    <t>หมู่ที่  3 ต.บ้านกลาง  (7/57)</t>
  </si>
  <si>
    <t>นางลำยอง  ศรีชะฎา</t>
  </si>
  <si>
    <t>หมู่ที่  3 ต.บ้านกลาง  (17/57)</t>
  </si>
  <si>
    <t>นายสมบูรณ์  คลิ้งคล้าย</t>
  </si>
  <si>
    <t>หมู่ที่  3 ต.บ้านกลาง  (46/57)</t>
  </si>
  <si>
    <t>นางสาวอรสา  โมราศิลป์</t>
  </si>
  <si>
    <t>หมู่ที่  3 ต.บ้านกลาง  (47/57)</t>
  </si>
  <si>
    <t>นางสาวจรรญา  พุ่มพวง</t>
  </si>
  <si>
    <t>หมู่ที่  3 ต.บ้านกลาง  (48/57)</t>
  </si>
  <si>
    <t>นางวรรธนา  รัตนรัตน์</t>
  </si>
  <si>
    <t>หมู่ที่  3 ต.บ้านกลาง  (50/57)</t>
  </si>
  <si>
    <t>นางสาวปาลีญา  ทิพย์กองลาด</t>
  </si>
  <si>
    <t>หมู่ที่  3 ต.บ้านกลาง  (67/57)</t>
  </si>
  <si>
    <t>นางสาวพวงทิพย์  เสาวรัตน์</t>
  </si>
  <si>
    <t>หมู่ที่  3 ต.บ้านกลาง  (68/57)</t>
  </si>
  <si>
    <t>นางอ้วน  โพธิ์ถาวร</t>
  </si>
  <si>
    <t>หมู่ที่  3 ต.บ้านกลาง  (70/57)</t>
  </si>
  <si>
    <t>หมู่ที่  3 ต.บ้านกลาง  (79/57)</t>
  </si>
  <si>
    <t>นางจารี  เรืองหิรัญ</t>
  </si>
  <si>
    <t>หมู่ที่  3 ต.บ้านกลาง  (88/57)</t>
  </si>
  <si>
    <t>นางสมจิตร  วงค์ภักดี</t>
  </si>
  <si>
    <t>หมู่ที่  3 ต.บ้านกลาง  (90/57)</t>
  </si>
  <si>
    <t>นายเจริญ  วงศ์ภักดี</t>
  </si>
  <si>
    <t>หมู่ที่  3 ต.บ้านกลาง  (91/57)</t>
  </si>
  <si>
    <t>หมู่ที่  3 ต.บ้านกลาง  (92/57)</t>
  </si>
  <si>
    <t>นายชวนันท์  ทองพูล</t>
  </si>
  <si>
    <t>หมู่ที่  3 ต.บ้านกลาง  (93/57)</t>
  </si>
  <si>
    <t>นางสาวกรรกนก  ทองพูล</t>
  </si>
  <si>
    <t>หมู่ที่  3 ต.บ้านกลาง  (94/57)</t>
  </si>
  <si>
    <t>นางสุนันทา  ทองพูล</t>
  </si>
  <si>
    <t>หมู่ที่  3 ต.บ้านกลาง  (95/57)</t>
  </si>
  <si>
    <t>นางสาลี่  แปะก๋งเส้ง</t>
  </si>
  <si>
    <t>หมู่ที่  3 ต.บ้านกลาง  (96/57)</t>
  </si>
  <si>
    <t>นายพิพัฒ  นุ้ยบุญแก้ว</t>
  </si>
  <si>
    <t>หมู่ที่  3 ต.บ้านกลาง  (100/57)</t>
  </si>
  <si>
    <t>หมู่ที่  3 ต.บ้านกลาง  (101/57)</t>
  </si>
  <si>
    <t>นางสาวสุมาลี  นุ้ยบุญแก้ว</t>
  </si>
  <si>
    <t>นางสาวมัทรี  นุ้ยบุญแก้ว</t>
  </si>
  <si>
    <t>หมู่ที่  3 ต.บ้านกลาง  (102/57)</t>
  </si>
  <si>
    <t>นายกรณ์ษิรัฐฐ์  นุ้ยบุญแก้ว</t>
  </si>
  <si>
    <t>หมู่ที่  3 ต.บ้านกลาง  (103/57)</t>
  </si>
  <si>
    <t>นางสาวเกศกนก  นุ้ยบุญแก้ว</t>
  </si>
  <si>
    <t>หมู่ที่  3 ต.บ้านกลาง  (104/57)</t>
  </si>
  <si>
    <t>นางยุพิน  ทองเรือง</t>
  </si>
  <si>
    <t>หมู่ที่  3 ต.บ้านกลาง  (105/57)</t>
  </si>
  <si>
    <t>นางย่อง  สุวรรณโชติ</t>
  </si>
  <si>
    <t>หมู่ที่  4 ต.บ้านกลาง  (28/57)</t>
  </si>
  <si>
    <t>นายคณิต  ภัทรคุปต์</t>
  </si>
  <si>
    <t>หมู่ที่  4 ต.บ้านกลาง  (29/57)</t>
  </si>
  <si>
    <t>นางกิตติมา  ภัทรคุปต์</t>
  </si>
  <si>
    <t>หมู่ที่  4 ต.บ้านกลาง  (30/57)</t>
  </si>
  <si>
    <t>นายเสถียร  จิตต์ตั้ง</t>
  </si>
  <si>
    <t>หมู่ที่  4 ต.บ้านกลาง  (32/57)</t>
  </si>
  <si>
    <t>นางสาวอนุรี  จิตต์ตั้ง</t>
  </si>
  <si>
    <t>หมู่ที่  4 ต.บ้านกลาง  (33/57)</t>
  </si>
  <si>
    <t>นักวิชาการจัดเก็บรายได้ชำนาญการ</t>
  </si>
  <si>
    <t xml:space="preserve">                                               ณ  วันที่   30  กันยายน   2559</t>
  </si>
  <si>
    <t xml:space="preserve">                                  นักวิชาการจัดเก็บรายได้ชำนาญการ</t>
  </si>
  <si>
    <t>นายนิรัตน์  พั้วเนี่ยว</t>
  </si>
  <si>
    <t>นางวรรณลี  พัวเนี่ยว</t>
  </si>
  <si>
    <t>นายสุวิท  ธัญญาลักษณ์</t>
  </si>
  <si>
    <t>นางพิระมล  ส่งตระกูล</t>
  </si>
  <si>
    <t>นางวัชรา  จันทร์ประดิษฐ์</t>
  </si>
  <si>
    <t>นายธวัชชัย  สรรพนิล</t>
  </si>
  <si>
    <t xml:space="preserve">  รายละเอียดรายได้ค้างรับ  ณ  วันที่  30  กันยายน  2559</t>
  </si>
  <si>
    <t>2552-2559</t>
  </si>
  <si>
    <t xml:space="preserve">บ้านท่าขนาน </t>
  </si>
  <si>
    <t>สรุป  รายได้ค้างรับ ณ  วันที่  30  กันยายน  2559</t>
  </si>
  <si>
    <t xml:space="preserve"> นักวิชาการจัดเก็บรายได้ชำนาญการ               ผู้อำนวยการกองคลัง                  รองปลัดองค์การบริหารส่วนตำบล</t>
  </si>
  <si>
    <t xml:space="preserve">                                                    ณ  วันที่   26 เมษายน   2560</t>
  </si>
  <si>
    <t xml:space="preserve">                                               ณ  วันที่   26  เมษายน 2560</t>
  </si>
  <si>
    <t xml:space="preserve">                                                    ณ  วันที่   26 เมษายน 2560</t>
  </si>
  <si>
    <t xml:space="preserve">                                            ปี  2560</t>
  </si>
  <si>
    <t>หมู่ที่ 1 ต.บ้านเนิน (5/57)</t>
  </si>
  <si>
    <t>หมู่ที่ 1 ต.บ้านเนิน (9/57)</t>
  </si>
  <si>
    <t>หมู่ที่ 1 ต.บ้านเนิน (18/57)</t>
  </si>
  <si>
    <t>หมู่ที่ 1 ต.บ้านเนิน (19/57)</t>
  </si>
  <si>
    <t>นางสาวไพเราะ  กาพย์เกิด</t>
  </si>
  <si>
    <t>หมู่ที่ 1 ต.บ้านเนิน (20/57)</t>
  </si>
  <si>
    <t>หมู่ที่ 1 ต.บ้านเนิน (41/57)</t>
  </si>
  <si>
    <t>หมู่ที่ 1 ต.บ้านเนิน (45/57)</t>
  </si>
  <si>
    <t>หมู่ที่ 1 ต.บ้านเนิน (67/57)</t>
  </si>
  <si>
    <t>หมู่ที่ 2 ต.บ้านเนิน (83/57)</t>
  </si>
  <si>
    <t>หมู่ที่ 2 ต.บ้านเนิน (93/57)</t>
  </si>
  <si>
    <t>หมู่ที่ 2 ต.บ้านเนิน (94/57)</t>
  </si>
  <si>
    <t>หมู่ที่ 2 ต.บ้านเนิน (97/57)</t>
  </si>
  <si>
    <t>หมู่ที่ 3 ต.บ้านเนิน (1/57)</t>
  </si>
  <si>
    <t>หมู่ที่ 3 ต.บ้านเนิน (10/57)</t>
  </si>
  <si>
    <t>นายน้อม  ทิพย์รักษ์</t>
  </si>
  <si>
    <t>หมู่ที่ 3 ต.บ้านเนิน (16/57)</t>
  </si>
  <si>
    <t>นางสาวธิดา  ทิพย์รักษ์</t>
  </si>
  <si>
    <t>หมู่ที่ 3 ต.บ้านเนิน (17/57)</t>
  </si>
  <si>
    <t>หมู่ที่ 3 ต.บ้านเนิน (32/57)</t>
  </si>
  <si>
    <t>หมู่ที่ 3 ต.บ้านเนิน (78/57)</t>
  </si>
  <si>
    <t>หมู่ที่ 4 ต.บ้านเนิน (13/57)</t>
  </si>
  <si>
    <t>นายแสง  สังฉิม</t>
  </si>
  <si>
    <t>หมู่ที่ 4 ต.บ้านเนิน (25/57)</t>
  </si>
  <si>
    <t>จ.ส.ต.ย้วน  วงศ์วิวิชพัฒนา</t>
  </si>
  <si>
    <t>หมู่ที่ 4 ต.บ้านเนิน (84/57)</t>
  </si>
  <si>
    <t>นางอรทัย  เรืองศรี</t>
  </si>
  <si>
    <t>หมู่ที่ 4 ต.บ้านเนิน (107/57)</t>
  </si>
  <si>
    <t>นางสาวมยุรี  แพรกปาน</t>
  </si>
  <si>
    <t>หมู่ที่ 5 ต.บ้านเนิน (5/57)</t>
  </si>
  <si>
    <t>หมู่ที่ 5 ต.บ้านเนิน (20/57)</t>
  </si>
  <si>
    <t>นายสมนึก  พรหมเดช</t>
  </si>
  <si>
    <t>หมู่ที่ 5 ต.บ้านเนิน (26/57)</t>
  </si>
  <si>
    <t>นายบุญฤทธิ์  ชูสุวรรณ</t>
  </si>
  <si>
    <t>นางภิรมย์  อ่อนสูง</t>
  </si>
  <si>
    <t>น.ส.วันทนีย์ - น.ส.ปูริดา  ระวัง</t>
  </si>
  <si>
    <t>นายพิชิต  กาพย์เกิด</t>
  </si>
  <si>
    <t>หมู่ที่ 6 ต.บ้านเนิน (79/57)</t>
  </si>
  <si>
    <t>หมู่ที่ 6 ต.บ้านเนิน (31/57)</t>
  </si>
  <si>
    <t>หมู่ที่ 6 ต.บ้านเนิน (36/57)</t>
  </si>
  <si>
    <t>หมู่ที่ 6 ต.บ้านเนิน (37/57)</t>
  </si>
  <si>
    <t>หมู่ที่ 6 ต.บ้านเนิน (41/57)</t>
  </si>
  <si>
    <t>หมู่ที่ 6 ต.บ้านเนิน (62/57)</t>
  </si>
  <si>
    <t>หมู่ที่ 6 ต.บ้านเนิน (63/57)</t>
  </si>
  <si>
    <t>หมู่ที่ 6 ต.บ้านเนิน (64/57)</t>
  </si>
  <si>
    <t>หมู่ที่ 6 ต.บ้านเนิน (72/57)</t>
  </si>
  <si>
    <t>หมู่ที่ 6 ต.บ้านเนิน (75/57)</t>
  </si>
  <si>
    <t>หมู่ที่ 6 ต.บ้านเนิน (77/57)</t>
  </si>
  <si>
    <t>นายเกลื่อม  บุญศิริ</t>
  </si>
  <si>
    <t>หมู่ที่ 7 ต.บ้านเนิน (1/57)</t>
  </si>
  <si>
    <t>นางเหวียน  บุญศิริ</t>
  </si>
  <si>
    <t>หมู่ที่ 7 ต.บ้านเนิน (2/57)</t>
  </si>
  <si>
    <t>นางรัตนา  มาลาวิบูลย์</t>
  </si>
  <si>
    <t>หมู่ที่ 7 ต.บ้านเนิน (3/57)</t>
  </si>
  <si>
    <t>นางสาวบุญญา  บุญศิริ</t>
  </si>
  <si>
    <t>หมู่ที่ 7 ต.บ้านเนิน (4/57)</t>
  </si>
  <si>
    <t>นายวิโรจน์  เรืองวัฒนไพศาล</t>
  </si>
  <si>
    <t>หมู่ที่ 7 ต.บ้านเนิน (44/57)</t>
  </si>
  <si>
    <t>นายจำนงค์  ชายชาญ</t>
  </si>
  <si>
    <t>หมู่ที่ 7 ต.บ้านเนิน (55/57)</t>
  </si>
  <si>
    <t>นางจุเตี้ยน  ชายชาญ</t>
  </si>
  <si>
    <t>หมู่ที่ 7 ต.บ้านเนิน (56/57)</t>
  </si>
  <si>
    <t>นางจุเตี้ยน - นายจำนงค์  ชายชาญ</t>
  </si>
  <si>
    <t>หมู่ที่ 7 ต.บ้านเนิน (57/57)</t>
  </si>
  <si>
    <t>หมู่ที่ 7 ต.บ้านเนิน (64/57)</t>
  </si>
  <si>
    <t>นายสุชาติ  เพชรกลาง</t>
  </si>
  <si>
    <t>หมู่ที่ 7 ต.บ้านเนิน (76/57)</t>
  </si>
  <si>
    <t>นายวิเวก  มีสุข</t>
  </si>
  <si>
    <t>หมู่ที่ 7 ต.บ้านเนิน (78/57)</t>
  </si>
  <si>
    <t>นางนฤมล  กลิ่นศรีสุข</t>
  </si>
  <si>
    <t>หมู่ที่ 8 ต.บ้านเนิน (11/57)</t>
  </si>
  <si>
    <t>หมู่ที่ 8 ต.บ้านเนิน (37/57)</t>
  </si>
  <si>
    <t>นายชิต  มีสุข</t>
  </si>
  <si>
    <t>หมู่ที่ 8 ต.บ้านเนิน (38/57)</t>
  </si>
  <si>
    <t>นางสาวชนัดดา  อินทรสาร</t>
  </si>
  <si>
    <t>หมู่ที่ 8 ต.บ้านเนิน (40/57)</t>
  </si>
  <si>
    <t>นางเกษร  หมวดพล</t>
  </si>
  <si>
    <t>หมู่ที่ 9 ต.บ้านเนิน (43/57)</t>
  </si>
  <si>
    <t>นายคนึง  รอดคง</t>
  </si>
  <si>
    <t>หมู่ที่ 9 ต.บ้านเนิน (57/57)</t>
  </si>
  <si>
    <t>หมู่ที่ 9 ต.บ้านเนิน (68/57)</t>
  </si>
  <si>
    <t>หมู่ที่ 9 ต.บ้านเนิน (69/57)</t>
  </si>
  <si>
    <t>หมู่ที่ 9 ต.บ้านเนิน (70/57)</t>
  </si>
  <si>
    <t>หมู่ที่ 9 ต.บ้านเนิน (72/57)</t>
  </si>
  <si>
    <t>นางถาวร  คูนิอาจ</t>
  </si>
  <si>
    <t>หมู่ที่ 9 ต.บ้านเนิน (77/57)</t>
  </si>
  <si>
    <t>นางสาวหวง  นกชันทอง</t>
  </si>
  <si>
    <t>หมู่ที่ 9 ต.บ้านเนิน (98/57)</t>
  </si>
  <si>
    <t>หมู่ที่ 9 ต.บ้านเนิน (115/57)</t>
  </si>
  <si>
    <t>นางหนูนับ พริกบุญจันทร์(เอียดแก้ว)</t>
  </si>
  <si>
    <t>หมู่ที่ 10 ต.บ้านเนิน (15/57)</t>
  </si>
  <si>
    <t>นางสมนึก  เอียดแก้ว</t>
  </si>
  <si>
    <t>หมู่ที่ 10 ต.บ้านเนิน (16/57)</t>
  </si>
  <si>
    <t>หมู่ที่ 1 ต.บ้านกลาง (49/57)</t>
  </si>
  <si>
    <t>นางสาวเตื่อน  นินสุวรรณ</t>
  </si>
  <si>
    <t>หมู่ที่ 1 ต.บ้านกลาง (70/57)</t>
  </si>
  <si>
    <t>น.ส.รังษิพร - นายวิกรม   แก้วเนิน</t>
  </si>
  <si>
    <t>หมู่ที่ 1 ต.บ้านกลาง (71/57)</t>
  </si>
  <si>
    <t>นางสมศรี  ดวงประทุม</t>
  </si>
  <si>
    <t>หมู่ที่ 1 ต.บ้านกลาง (90/57)</t>
  </si>
  <si>
    <t>หมู่ที่ 2 ต.บ้านกลาง (1/57)</t>
  </si>
  <si>
    <t>หมู่ที่ 2 ต.บ้านกลาง (7/57)</t>
  </si>
  <si>
    <t>หมู่ที่ 2 ต.บ้านกลาง (8/57)</t>
  </si>
  <si>
    <t>นางกันยา  เรืองขนาบ</t>
  </si>
  <si>
    <t>หมู่ที่ 2 ต.บ้านกลาง (15/57)</t>
  </si>
  <si>
    <t>หมู่ที่ 2 ต.บ้านกลาง (20/57)</t>
  </si>
  <si>
    <t>หมู่ที่ 2 ต.บ้านกลาง (26/57)</t>
  </si>
  <si>
    <t>หมู่ที่ 2 ต.บ้านกลาง (27/57)</t>
  </si>
  <si>
    <t>หมู่ที่ 2 ต.บ้านกลาง (32/57)</t>
  </si>
  <si>
    <t>หมู่ที่ 2 ต.บ้านกลาง (53/57)</t>
  </si>
  <si>
    <t>หมู่ที่ 2 ต.บ้านกลาง (65/57)</t>
  </si>
  <si>
    <t>หมู่ที่ 2 ต.บ้านกลาง (73/57)</t>
  </si>
  <si>
    <t>นายอุดร  พันธ์เสงี่ยม</t>
  </si>
  <si>
    <t>หมู่ที่ 2 ต.บ้านกลาง (80/57)</t>
  </si>
  <si>
    <t>หมู่ที่ 2 ต.บ้านกลาง (82/57)</t>
  </si>
  <si>
    <t>หมู่ที่ 2 ต.บ้านกลาง (83/57)</t>
  </si>
  <si>
    <t>นางจุรีย์  โพถาวร</t>
  </si>
  <si>
    <t>หมู่ที่ 2 ต.บ้านกลาง (84/57)</t>
  </si>
  <si>
    <t>นางระวิ  ปรีดาศักดิ์</t>
  </si>
  <si>
    <t>หมู่ที่ 2 ต.บ้านกลาง (85/57)</t>
  </si>
  <si>
    <t>นายสมเกียรติ  ศรีชะฎา</t>
  </si>
  <si>
    <t>หมู่ที่ 3 ต.บ้านกลาง (4/57)</t>
  </si>
  <si>
    <t>นางหนูเรียง  ทิพย์รักษ์</t>
  </si>
  <si>
    <t>หมู่ที่ 3 ต.บ้านกลาง (13/57)</t>
  </si>
  <si>
    <t>หมู่ที่ 3 ต.บ้านกลาง (17/57)</t>
  </si>
  <si>
    <t>นางดวง  บุญสุข</t>
  </si>
  <si>
    <t>หมู่ที่ 3 ต.บ้านกลาง (20/57)</t>
  </si>
  <si>
    <t>นางสาวพิทธยา  พรมวันรัตน์</t>
  </si>
  <si>
    <t>หมู่ที่ 3 ต.บ้านกลาง (69/57)</t>
  </si>
  <si>
    <t>หมู่ที่ 3 ต.บ้านกลาง (70/57)</t>
  </si>
  <si>
    <t>หมู่ที่ 4 ต.บ้านกลาง (27/57)</t>
  </si>
  <si>
    <t>หมู่ที่ 4 ต.บ้านกลาง (29/57)</t>
  </si>
  <si>
    <t>หมู่ที่ 4 ต.บ้านกลาง (30/57)</t>
  </si>
  <si>
    <t xml:space="preserve">                                                    ณ  วันที่   30 กันยายน 2560</t>
  </si>
  <si>
    <t xml:space="preserve">                                                    ณ  วันที่   30 กันยายน 2561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</si>
</sst>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0"/>
    <numFmt numFmtId="189" formatCode="#,##0.000"/>
    <numFmt numFmtId="190" formatCode="_-* #,##0.000_-;\-* #,##0.000_-;_-* &quot;-&quot;??_-;_-@_-"/>
    <numFmt numFmtId="191" formatCode="_-* #,##0.0000_-;\-* #,##0.0000_-;_-* &quot;-&quot;??_-;_-@_-"/>
    <numFmt numFmtId="192" formatCode="_-* #,##0.0_-;\-* #,##0.0_-;_-* &quot;-&quot;??_-;_-@_-"/>
    <numFmt numFmtId="193" formatCode="_-* #,##0_-;\-* #,##0_-;_-* &quot;-&quot;??_-;_-@_-"/>
    <numFmt numFmtId="194" formatCode="_-* #,##0.00000_-;\-* #,##0.00000_-;_-* &quot;-&quot;??_-;_-@_-"/>
    <numFmt numFmtId="195" formatCode="&quot;฿&quot;#,##0.00"/>
    <numFmt numFmtId="196" formatCode="#,##0.00_ ;\-#,##0.00\ "/>
  </numFmts>
  <fonts count="51">
    <font>
      <sz val="10"/>
      <name val="Arial"/>
      <family val="0"/>
    </font>
    <font>
      <sz val="16"/>
      <name val="AngsanaUPC"/>
      <family val="1"/>
    </font>
    <font>
      <sz val="8"/>
      <name val="Arial"/>
      <family val="0"/>
    </font>
    <font>
      <b/>
      <sz val="16"/>
      <name val="AngsanaUPC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ngsanaUPC"/>
      <family val="1"/>
    </font>
    <font>
      <sz val="14"/>
      <name val="Angsana New"/>
      <family val="1"/>
    </font>
    <font>
      <sz val="8"/>
      <name val="Tahoma"/>
      <family val="0"/>
    </font>
    <font>
      <b/>
      <sz val="8"/>
      <name val="Tahoma"/>
      <family val="0"/>
    </font>
    <font>
      <sz val="16"/>
      <name val="TH SarabunIT๙"/>
      <family val="2"/>
    </font>
    <font>
      <b/>
      <sz val="16"/>
      <name val="TH SarabunIT๙"/>
      <family val="2"/>
    </font>
    <font>
      <sz val="14"/>
      <name val="TH SarabunIT๙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3" fontId="1" fillId="0" borderId="10" xfId="38" applyFont="1" applyBorder="1" applyAlignment="1">
      <alignment horizontal="center"/>
    </xf>
    <xf numFmtId="43" fontId="1" fillId="0" borderId="12" xfId="38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43" fontId="1" fillId="0" borderId="13" xfId="38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 horizontal="center"/>
    </xf>
    <xf numFmtId="43" fontId="1" fillId="0" borderId="13" xfId="38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3" fontId="1" fillId="0" borderId="16" xfId="38" applyFont="1" applyBorder="1" applyAlignment="1">
      <alignment horizontal="center"/>
    </xf>
    <xf numFmtId="43" fontId="1" fillId="0" borderId="14" xfId="38" applyFont="1" applyBorder="1" applyAlignment="1">
      <alignment horizontal="center"/>
    </xf>
    <xf numFmtId="43" fontId="1" fillId="0" borderId="10" xfId="0" applyNumberFormat="1" applyFont="1" applyBorder="1" applyAlignment="1">
      <alignment horizontal="center"/>
    </xf>
    <xf numFmtId="43" fontId="1" fillId="0" borderId="13" xfId="0" applyNumberFormat="1" applyFont="1" applyBorder="1" applyAlignment="1">
      <alignment/>
    </xf>
    <xf numFmtId="43" fontId="1" fillId="0" borderId="16" xfId="0" applyNumberFormat="1" applyFont="1" applyBorder="1" applyAlignment="1">
      <alignment/>
    </xf>
    <xf numFmtId="43" fontId="1" fillId="0" borderId="15" xfId="38" applyFont="1" applyBorder="1" applyAlignment="1">
      <alignment horizontal="center"/>
    </xf>
    <xf numFmtId="43" fontId="1" fillId="0" borderId="17" xfId="38" applyFont="1" applyBorder="1" applyAlignment="1">
      <alignment horizontal="center"/>
    </xf>
    <xf numFmtId="0" fontId="1" fillId="0" borderId="18" xfId="0" applyFont="1" applyBorder="1" applyAlignment="1">
      <alignment/>
    </xf>
    <xf numFmtId="43" fontId="1" fillId="0" borderId="18" xfId="38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3" fontId="3" fillId="0" borderId="17" xfId="38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3" fontId="3" fillId="0" borderId="17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43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3" xfId="0" applyFont="1" applyBorder="1" applyAlignment="1">
      <alignment/>
    </xf>
    <xf numFmtId="43" fontId="7" fillId="0" borderId="13" xfId="38" applyFont="1" applyBorder="1" applyAlignment="1">
      <alignment/>
    </xf>
    <xf numFmtId="0" fontId="7" fillId="0" borderId="0" xfId="0" applyFont="1" applyAlignment="1">
      <alignment/>
    </xf>
    <xf numFmtId="192" fontId="6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1" fillId="0" borderId="11" xfId="0" applyFont="1" applyBorder="1" applyAlignment="1">
      <alignment horizontal="center"/>
    </xf>
    <xf numFmtId="43" fontId="10" fillId="0" borderId="16" xfId="38" applyFont="1" applyBorder="1" applyAlignment="1">
      <alignment horizontal="center"/>
    </xf>
    <xf numFmtId="0" fontId="10" fillId="0" borderId="14" xfId="0" applyFont="1" applyBorder="1" applyAlignment="1">
      <alignment/>
    </xf>
    <xf numFmtId="0" fontId="11" fillId="0" borderId="21" xfId="0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22" xfId="0" applyFont="1" applyBorder="1" applyAlignment="1">
      <alignment horizontal="center"/>
    </xf>
    <xf numFmtId="43" fontId="10" fillId="0" borderId="17" xfId="38" applyFont="1" applyBorder="1" applyAlignment="1">
      <alignment horizontal="center"/>
    </xf>
    <xf numFmtId="0" fontId="10" fillId="0" borderId="0" xfId="0" applyFont="1" applyAlignment="1">
      <alignment/>
    </xf>
    <xf numFmtId="43" fontId="10" fillId="0" borderId="0" xfId="38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43" fontId="10" fillId="0" borderId="19" xfId="0" applyNumberFormat="1" applyFont="1" applyBorder="1" applyAlignment="1">
      <alignment horizontal="right"/>
    </xf>
    <xf numFmtId="43" fontId="10" fillId="0" borderId="11" xfId="0" applyNumberFormat="1" applyFont="1" applyBorder="1" applyAlignment="1">
      <alignment horizontal="right"/>
    </xf>
    <xf numFmtId="0" fontId="10" fillId="0" borderId="11" xfId="0" applyFont="1" applyBorder="1" applyAlignment="1" quotePrefix="1">
      <alignment horizontal="center"/>
    </xf>
    <xf numFmtId="0" fontId="10" fillId="0" borderId="11" xfId="0" applyFont="1" applyBorder="1" applyAlignment="1">
      <alignment horizontal="left"/>
    </xf>
    <xf numFmtId="43" fontId="10" fillId="0" borderId="22" xfId="38" applyFont="1" applyBorder="1" applyAlignment="1">
      <alignment horizontal="center"/>
    </xf>
    <xf numFmtId="2" fontId="10" fillId="0" borderId="11" xfId="0" applyNumberFormat="1" applyFont="1" applyBorder="1" applyAlignment="1">
      <alignment/>
    </xf>
    <xf numFmtId="0" fontId="10" fillId="0" borderId="23" xfId="0" applyFont="1" applyBorder="1" applyAlignment="1">
      <alignment/>
    </xf>
    <xf numFmtId="2" fontId="10" fillId="0" borderId="10" xfId="0" applyNumberFormat="1" applyFont="1" applyBorder="1" applyAlignment="1">
      <alignment/>
    </xf>
    <xf numFmtId="2" fontId="10" fillId="0" borderId="11" xfId="0" applyNumberFormat="1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43" fontId="10" fillId="0" borderId="11" xfId="0" applyNumberFormat="1" applyFont="1" applyBorder="1" applyAlignment="1">
      <alignment/>
    </xf>
    <xf numFmtId="4" fontId="10" fillId="0" borderId="11" xfId="0" applyNumberFormat="1" applyFont="1" applyBorder="1" applyAlignment="1">
      <alignment horizontal="right"/>
    </xf>
    <xf numFmtId="43" fontId="10" fillId="0" borderId="11" xfId="38" applyFont="1" applyBorder="1" applyAlignment="1">
      <alignment horizontal="center"/>
    </xf>
    <xf numFmtId="0" fontId="10" fillId="0" borderId="0" xfId="0" applyFont="1" applyBorder="1" applyAlignment="1" quotePrefix="1">
      <alignment horizontal="center"/>
    </xf>
    <xf numFmtId="43" fontId="10" fillId="0" borderId="24" xfId="38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9" xfId="0" applyFont="1" applyBorder="1" applyAlignment="1">
      <alignment/>
    </xf>
    <xf numFmtId="0" fontId="11" fillId="0" borderId="0" xfId="0" applyFont="1" applyAlignment="1">
      <alignment/>
    </xf>
    <xf numFmtId="43" fontId="11" fillId="0" borderId="17" xfId="0" applyNumberFormat="1" applyFont="1" applyBorder="1" applyAlignment="1">
      <alignment/>
    </xf>
    <xf numFmtId="0" fontId="11" fillId="0" borderId="11" xfId="0" applyFont="1" applyBorder="1" applyAlignment="1" quotePrefix="1">
      <alignment horizontal="center"/>
    </xf>
    <xf numFmtId="0" fontId="11" fillId="0" borderId="17" xfId="0" applyFont="1" applyBorder="1" applyAlignment="1" quotePrefix="1">
      <alignment horizontal="center"/>
    </xf>
    <xf numFmtId="4" fontId="11" fillId="0" borderId="25" xfId="0" applyNumberFormat="1" applyFont="1" applyBorder="1" applyAlignment="1">
      <alignment/>
    </xf>
    <xf numFmtId="0" fontId="11" fillId="0" borderId="0" xfId="0" applyFont="1" applyBorder="1" applyAlignment="1">
      <alignment/>
    </xf>
    <xf numFmtId="2" fontId="10" fillId="0" borderId="19" xfId="0" applyNumberFormat="1" applyFont="1" applyBorder="1" applyAlignment="1">
      <alignment/>
    </xf>
    <xf numFmtId="0" fontId="10" fillId="0" borderId="26" xfId="0" applyFont="1" applyBorder="1" applyAlignment="1">
      <alignment/>
    </xf>
    <xf numFmtId="2" fontId="10" fillId="0" borderId="26" xfId="0" applyNumberFormat="1" applyFont="1" applyBorder="1" applyAlignment="1">
      <alignment horizontal="center"/>
    </xf>
    <xf numFmtId="43" fontId="11" fillId="0" borderId="17" xfId="38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23" xfId="0" applyFont="1" applyBorder="1" applyAlignment="1">
      <alignment horizontal="left"/>
    </xf>
    <xf numFmtId="2" fontId="10" fillId="0" borderId="1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43" fontId="10" fillId="0" borderId="0" xfId="38" applyFont="1" applyBorder="1" applyAlignment="1">
      <alignment horizontal="center"/>
    </xf>
    <xf numFmtId="0" fontId="10" fillId="0" borderId="27" xfId="0" applyFont="1" applyBorder="1" applyAlignment="1" quotePrefix="1">
      <alignment horizontal="center"/>
    </xf>
    <xf numFmtId="0" fontId="10" fillId="0" borderId="28" xfId="0" applyFont="1" applyBorder="1" applyAlignment="1">
      <alignment/>
    </xf>
    <xf numFmtId="0" fontId="10" fillId="0" borderId="10" xfId="0" applyFont="1" applyBorder="1" applyAlignment="1" quotePrefix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92" fontId="15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left"/>
    </xf>
    <xf numFmtId="2" fontId="14" fillId="0" borderId="11" xfId="0" applyNumberFormat="1" applyFont="1" applyBorder="1" applyAlignment="1">
      <alignment horizontal="right"/>
    </xf>
    <xf numFmtId="0" fontId="13" fillId="0" borderId="21" xfId="0" applyFont="1" applyBorder="1" applyAlignment="1">
      <alignment horizontal="center"/>
    </xf>
    <xf numFmtId="43" fontId="14" fillId="0" borderId="22" xfId="38" applyFont="1" applyBorder="1" applyAlignment="1">
      <alignment horizontal="center"/>
    </xf>
    <xf numFmtId="0" fontId="14" fillId="0" borderId="11" xfId="0" applyFont="1" applyBorder="1" applyAlignment="1" quotePrefix="1">
      <alignment horizontal="center"/>
    </xf>
    <xf numFmtId="43" fontId="13" fillId="0" borderId="17" xfId="38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3" fontId="13" fillId="0" borderId="0" xfId="38" applyFont="1" applyBorder="1" applyAlignment="1">
      <alignment horizontal="center"/>
    </xf>
    <xf numFmtId="43" fontId="14" fillId="0" borderId="0" xfId="38" applyFont="1" applyBorder="1" applyAlignment="1">
      <alignment horizontal="center"/>
    </xf>
    <xf numFmtId="4" fontId="14" fillId="0" borderId="11" xfId="0" applyNumberFormat="1" applyFont="1" applyBorder="1" applyAlignment="1">
      <alignment horizontal="right"/>
    </xf>
    <xf numFmtId="0" fontId="14" fillId="0" borderId="19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7" xfId="0" applyFont="1" applyBorder="1" applyAlignment="1">
      <alignment horizontal="left"/>
    </xf>
    <xf numFmtId="0" fontId="14" fillId="0" borderId="0" xfId="0" applyFont="1" applyAlignment="1">
      <alignment/>
    </xf>
    <xf numFmtId="43" fontId="14" fillId="0" borderId="0" xfId="0" applyNumberFormat="1" applyFont="1" applyAlignment="1">
      <alignment/>
    </xf>
    <xf numFmtId="4" fontId="14" fillId="0" borderId="19" xfId="0" applyNumberFormat="1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192" fontId="15" fillId="0" borderId="0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0" fontId="14" fillId="0" borderId="22" xfId="0" applyFont="1" applyBorder="1" applyAlignment="1">
      <alignment horizontal="left"/>
    </xf>
    <xf numFmtId="0" fontId="14" fillId="0" borderId="11" xfId="0" applyFont="1" applyBorder="1" applyAlignment="1" quotePrefix="1">
      <alignment horizontal="left"/>
    </xf>
    <xf numFmtId="0" fontId="14" fillId="0" borderId="19" xfId="0" applyFont="1" applyBorder="1" applyAlignment="1">
      <alignment horizontal="left"/>
    </xf>
    <xf numFmtId="0" fontId="14" fillId="0" borderId="31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3" fillId="0" borderId="11" xfId="0" applyFont="1" applyBorder="1" applyAlignment="1">
      <alignment horizontal="right"/>
    </xf>
    <xf numFmtId="2" fontId="14" fillId="0" borderId="10" xfId="0" applyNumberFormat="1" applyFont="1" applyBorder="1" applyAlignment="1">
      <alignment horizontal="right"/>
    </xf>
    <xf numFmtId="43" fontId="14" fillId="0" borderId="17" xfId="38" applyFont="1" applyBorder="1" applyAlignment="1">
      <alignment horizontal="right"/>
    </xf>
    <xf numFmtId="0" fontId="14" fillId="0" borderId="11" xfId="0" applyFont="1" applyBorder="1" applyAlignment="1" quotePrefix="1">
      <alignment horizontal="right"/>
    </xf>
    <xf numFmtId="43" fontId="14" fillId="0" borderId="11" xfId="38" applyFont="1" applyBorder="1" applyAlignment="1">
      <alignment horizontal="right"/>
    </xf>
    <xf numFmtId="43" fontId="13" fillId="0" borderId="17" xfId="38" applyFont="1" applyBorder="1" applyAlignment="1">
      <alignment horizontal="right"/>
    </xf>
    <xf numFmtId="43" fontId="14" fillId="0" borderId="11" xfId="0" applyNumberFormat="1" applyFont="1" applyBorder="1" applyAlignment="1">
      <alignment horizontal="right"/>
    </xf>
    <xf numFmtId="2" fontId="14" fillId="0" borderId="19" xfId="0" applyNumberFormat="1" applyFont="1" applyBorder="1" applyAlignment="1">
      <alignment horizontal="right"/>
    </xf>
    <xf numFmtId="43" fontId="14" fillId="0" borderId="16" xfId="38" applyFont="1" applyBorder="1" applyAlignment="1">
      <alignment horizontal="right"/>
    </xf>
    <xf numFmtId="43" fontId="13" fillId="0" borderId="0" xfId="38" applyFont="1" applyBorder="1" applyAlignment="1">
      <alignment horizontal="right"/>
    </xf>
    <xf numFmtId="43" fontId="14" fillId="0" borderId="0" xfId="38" applyFont="1" applyBorder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43" fontId="14" fillId="0" borderId="17" xfId="38" applyFont="1" applyBorder="1" applyAlignment="1">
      <alignment horizontal="center"/>
    </xf>
    <xf numFmtId="0" fontId="13" fillId="0" borderId="22" xfId="0" applyFont="1" applyBorder="1" applyAlignment="1">
      <alignment horizontal="left"/>
    </xf>
    <xf numFmtId="0" fontId="11" fillId="0" borderId="0" xfId="0" applyFont="1" applyBorder="1" applyAlignment="1" quotePrefix="1">
      <alignment horizontal="center"/>
    </xf>
    <xf numFmtId="43" fontId="14" fillId="0" borderId="10" xfId="0" applyNumberFormat="1" applyFont="1" applyBorder="1" applyAlignment="1">
      <alignment horizontal="right"/>
    </xf>
    <xf numFmtId="0" fontId="10" fillId="0" borderId="29" xfId="0" applyFont="1" applyBorder="1" applyAlignment="1">
      <alignment horizontal="center"/>
    </xf>
    <xf numFmtId="3" fontId="11" fillId="0" borderId="17" xfId="0" applyNumberFormat="1" applyFont="1" applyBorder="1" applyAlignment="1" quotePrefix="1">
      <alignment horizontal="center"/>
    </xf>
    <xf numFmtId="43" fontId="14" fillId="0" borderId="0" xfId="0" applyNumberFormat="1" applyFont="1" applyBorder="1" applyAlignment="1">
      <alignment horizontal="right"/>
    </xf>
    <xf numFmtId="0" fontId="14" fillId="0" borderId="11" xfId="0" applyFont="1" applyBorder="1" applyAlignment="1">
      <alignment/>
    </xf>
    <xf numFmtId="43" fontId="14" fillId="0" borderId="11" xfId="38" applyFont="1" applyBorder="1" applyAlignment="1">
      <alignment horizontal="center"/>
    </xf>
    <xf numFmtId="43" fontId="14" fillId="0" borderId="11" xfId="38" applyNumberFormat="1" applyFont="1" applyBorder="1" applyAlignment="1">
      <alignment/>
    </xf>
    <xf numFmtId="43" fontId="14" fillId="0" borderId="0" xfId="38" applyNumberFormat="1" applyFont="1" applyBorder="1" applyAlignment="1">
      <alignment/>
    </xf>
    <xf numFmtId="196" fontId="14" fillId="0" borderId="11" xfId="38" applyNumberFormat="1" applyFont="1" applyBorder="1" applyAlignment="1">
      <alignment horizontal="right"/>
    </xf>
    <xf numFmtId="43" fontId="13" fillId="0" borderId="22" xfId="38" applyFont="1" applyBorder="1" applyAlignment="1">
      <alignment horizontal="center"/>
    </xf>
    <xf numFmtId="43" fontId="13" fillId="0" borderId="11" xfId="38" applyFont="1" applyBorder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26" xfId="0" applyFont="1" applyBorder="1" applyAlignment="1">
      <alignment horizont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13" fillId="0" borderId="3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43" fontId="13" fillId="0" borderId="33" xfId="38" applyFont="1" applyBorder="1" applyAlignment="1">
      <alignment horizontal="center"/>
    </xf>
    <xf numFmtId="43" fontId="13" fillId="0" borderId="35" xfId="38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43" fontId="11" fillId="0" borderId="33" xfId="38" applyFont="1" applyBorder="1" applyAlignment="1">
      <alignment horizontal="center"/>
    </xf>
    <xf numFmtId="43" fontId="11" fillId="0" borderId="34" xfId="38" applyFont="1" applyBorder="1" applyAlignment="1">
      <alignment horizontal="center"/>
    </xf>
    <xf numFmtId="2" fontId="11" fillId="0" borderId="26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3" fontId="10" fillId="0" borderId="33" xfId="38" applyFont="1" applyBorder="1" applyAlignment="1">
      <alignment horizontal="center"/>
    </xf>
    <xf numFmtId="43" fontId="10" fillId="0" borderId="34" xfId="38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43" fontId="11" fillId="0" borderId="0" xfId="38" applyFont="1" applyBorder="1" applyAlignment="1">
      <alignment horizontal="center"/>
    </xf>
    <xf numFmtId="0" fontId="11" fillId="0" borderId="26" xfId="0" applyFont="1" applyBorder="1" applyAlignment="1">
      <alignment horizontal="left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7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9"/>
  <sheetViews>
    <sheetView zoomScale="85" zoomScaleNormal="85" zoomScaleSheetLayoutView="75" zoomScalePageLayoutView="0" workbookViewId="0" topLeftCell="A451">
      <selection activeCell="A454" sqref="A454:IV468"/>
    </sheetView>
  </sheetViews>
  <sheetFormatPr defaultColWidth="9.140625" defaultRowHeight="12.75"/>
  <cols>
    <col min="1" max="1" width="8.140625" style="1" customWidth="1"/>
    <col min="2" max="2" width="33.140625" style="134" customWidth="1"/>
    <col min="3" max="3" width="22.140625" style="148" customWidth="1"/>
    <col min="4" max="4" width="27.7109375" style="93" customWidth="1"/>
    <col min="5" max="5" width="7.7109375" style="1" customWidth="1"/>
    <col min="6" max="6" width="14.7109375" style="1" customWidth="1"/>
    <col min="7" max="7" width="7.7109375" style="1" customWidth="1"/>
    <col min="8" max="8" width="7.8515625" style="1" customWidth="1"/>
    <col min="9" max="14" width="7.7109375" style="1" customWidth="1"/>
    <col min="15" max="15" width="7.00390625" style="1" customWidth="1"/>
    <col min="16" max="16" width="8.28125" style="1" customWidth="1"/>
    <col min="17" max="18" width="8.7109375" style="1" customWidth="1"/>
    <col min="19" max="20" width="9.140625" style="1" customWidth="1"/>
    <col min="21" max="21" width="11.140625" style="1" customWidth="1"/>
    <col min="22" max="16384" width="9.140625" style="1" customWidth="1"/>
  </cols>
  <sheetData>
    <row r="1" spans="1:18" s="50" customFormat="1" ht="24">
      <c r="A1" s="164" t="s">
        <v>268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94"/>
      <c r="P1" s="94"/>
      <c r="Q1" s="94"/>
      <c r="R1" s="94"/>
    </row>
    <row r="2" spans="1:18" s="50" customFormat="1" ht="24">
      <c r="A2" s="165" t="s">
        <v>280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94"/>
      <c r="P2" s="94"/>
      <c r="Q2" s="94"/>
      <c r="R2" s="94"/>
    </row>
    <row r="3" spans="1:18" s="50" customFormat="1" ht="24">
      <c r="A3" s="165" t="s">
        <v>831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94"/>
      <c r="P3" s="94"/>
      <c r="Q3" s="94"/>
      <c r="R3" s="94"/>
    </row>
    <row r="4" spans="1:14" s="50" customFormat="1" ht="24">
      <c r="A4" s="97"/>
      <c r="B4" s="166" t="s">
        <v>791</v>
      </c>
      <c r="C4" s="166"/>
      <c r="D4" s="98"/>
      <c r="E4" s="99"/>
      <c r="F4" s="99"/>
      <c r="G4" s="99"/>
      <c r="H4" s="99"/>
      <c r="I4" s="99"/>
      <c r="J4" s="99"/>
      <c r="K4" s="99"/>
      <c r="L4" s="99"/>
      <c r="M4" s="99"/>
      <c r="N4" s="99"/>
    </row>
    <row r="5" spans="1:14" s="50" customFormat="1" ht="24">
      <c r="A5" s="100" t="s">
        <v>3</v>
      </c>
      <c r="B5" s="100" t="s">
        <v>260</v>
      </c>
      <c r="C5" s="100" t="s">
        <v>234</v>
      </c>
      <c r="D5" s="100" t="s">
        <v>235</v>
      </c>
      <c r="E5" s="99"/>
      <c r="F5" s="99"/>
      <c r="G5" s="99"/>
      <c r="H5" s="99"/>
      <c r="I5" s="99"/>
      <c r="J5" s="99"/>
      <c r="K5" s="99"/>
      <c r="L5" s="99"/>
      <c r="M5" s="99"/>
      <c r="N5" s="99"/>
    </row>
    <row r="6" spans="1:14" s="50" customFormat="1" ht="24">
      <c r="A6" s="121">
        <v>1</v>
      </c>
      <c r="B6" s="102" t="s">
        <v>208</v>
      </c>
      <c r="C6" s="103">
        <v>72.2</v>
      </c>
      <c r="D6" s="121" t="s">
        <v>436</v>
      </c>
      <c r="E6" s="99"/>
      <c r="F6" s="99"/>
      <c r="G6" s="99"/>
      <c r="H6" s="99"/>
      <c r="I6" s="99"/>
      <c r="J6" s="99"/>
      <c r="K6" s="99"/>
      <c r="L6" s="99"/>
      <c r="M6" s="99"/>
      <c r="N6" s="99"/>
    </row>
    <row r="7" spans="1:14" s="50" customFormat="1" ht="24">
      <c r="A7" s="121">
        <v>2</v>
      </c>
      <c r="B7" s="102" t="s">
        <v>210</v>
      </c>
      <c r="C7" s="103">
        <v>108.6</v>
      </c>
      <c r="D7" s="121" t="s">
        <v>439</v>
      </c>
      <c r="E7" s="99"/>
      <c r="F7" s="99"/>
      <c r="G7" s="99"/>
      <c r="H7" s="99"/>
      <c r="I7" s="99"/>
      <c r="J7" s="99"/>
      <c r="K7" s="99"/>
      <c r="L7" s="99"/>
      <c r="M7" s="99"/>
      <c r="N7" s="99"/>
    </row>
    <row r="8" spans="1:14" s="50" customFormat="1" ht="24">
      <c r="A8" s="121">
        <v>3</v>
      </c>
      <c r="B8" s="102" t="s">
        <v>88</v>
      </c>
      <c r="C8" s="103">
        <v>170.8</v>
      </c>
      <c r="D8" s="121" t="s">
        <v>440</v>
      </c>
      <c r="E8" s="99"/>
      <c r="F8" s="99"/>
      <c r="G8" s="99"/>
      <c r="H8" s="99"/>
      <c r="I8" s="99"/>
      <c r="J8" s="99"/>
      <c r="K8" s="99"/>
      <c r="L8" s="99"/>
      <c r="M8" s="99"/>
      <c r="N8" s="99"/>
    </row>
    <row r="9" spans="1:14" s="50" customFormat="1" ht="24">
      <c r="A9" s="121">
        <v>4</v>
      </c>
      <c r="B9" s="126" t="s">
        <v>33</v>
      </c>
      <c r="C9" s="136">
        <v>131.8</v>
      </c>
      <c r="D9" s="121" t="s">
        <v>441</v>
      </c>
      <c r="E9" s="99"/>
      <c r="F9" s="99"/>
      <c r="G9" s="99"/>
      <c r="H9" s="99"/>
      <c r="I9" s="99"/>
      <c r="J9" s="99"/>
      <c r="K9" s="99"/>
      <c r="L9" s="99"/>
      <c r="M9" s="99"/>
      <c r="N9" s="99"/>
    </row>
    <row r="10" spans="1:14" s="50" customFormat="1" ht="24">
      <c r="A10" s="121">
        <v>5</v>
      </c>
      <c r="B10" s="126" t="s">
        <v>147</v>
      </c>
      <c r="C10" s="136">
        <v>91.5</v>
      </c>
      <c r="D10" s="121" t="s">
        <v>446</v>
      </c>
      <c r="E10" s="99"/>
      <c r="F10" s="99"/>
      <c r="G10" s="99"/>
      <c r="H10" s="99"/>
      <c r="I10" s="99"/>
      <c r="J10" s="99"/>
      <c r="K10" s="99"/>
      <c r="L10" s="99"/>
      <c r="M10" s="99"/>
      <c r="N10" s="99"/>
    </row>
    <row r="11" spans="1:14" s="50" customFormat="1" ht="24">
      <c r="A11" s="121">
        <v>6</v>
      </c>
      <c r="B11" s="126" t="s">
        <v>224</v>
      </c>
      <c r="C11" s="136">
        <v>109.8</v>
      </c>
      <c r="D11" s="121" t="s">
        <v>447</v>
      </c>
      <c r="E11" s="99"/>
      <c r="F11" s="99"/>
      <c r="G11" s="99"/>
      <c r="H11" s="99"/>
      <c r="I11" s="99"/>
      <c r="J11" s="99"/>
      <c r="K11" s="99"/>
      <c r="L11" s="99"/>
      <c r="M11" s="99"/>
      <c r="N11" s="99"/>
    </row>
    <row r="12" spans="1:14" s="50" customFormat="1" ht="24">
      <c r="A12" s="121">
        <v>7</v>
      </c>
      <c r="B12" s="102" t="s">
        <v>227</v>
      </c>
      <c r="C12" s="103">
        <v>109.5</v>
      </c>
      <c r="D12" s="121" t="s">
        <v>451</v>
      </c>
      <c r="E12" s="99"/>
      <c r="F12" s="99"/>
      <c r="G12" s="99"/>
      <c r="H12" s="99"/>
      <c r="I12" s="99"/>
      <c r="J12" s="99"/>
      <c r="K12" s="99"/>
      <c r="L12" s="99"/>
      <c r="M12" s="99"/>
      <c r="N12" s="99"/>
    </row>
    <row r="13" spans="1:14" s="50" customFormat="1" ht="24.75" thickBot="1">
      <c r="A13" s="104" t="s">
        <v>184</v>
      </c>
      <c r="B13" s="127"/>
      <c r="C13" s="137">
        <f>SUM(C6:C12)</f>
        <v>794.2</v>
      </c>
      <c r="D13" s="105"/>
      <c r="E13" s="99"/>
      <c r="F13" s="99"/>
      <c r="G13" s="99"/>
      <c r="H13" s="99"/>
      <c r="I13" s="99"/>
      <c r="J13" s="99"/>
      <c r="K13" s="99"/>
      <c r="L13" s="99"/>
      <c r="M13" s="99"/>
      <c r="N13" s="99"/>
    </row>
    <row r="14" spans="1:14" s="50" customFormat="1" ht="24.75" thickTop="1">
      <c r="A14" s="99"/>
      <c r="B14" s="166" t="s">
        <v>792</v>
      </c>
      <c r="C14" s="166"/>
      <c r="D14" s="98"/>
      <c r="E14" s="99"/>
      <c r="F14" s="99"/>
      <c r="G14" s="99"/>
      <c r="H14" s="99"/>
      <c r="I14" s="99"/>
      <c r="J14" s="99"/>
      <c r="K14" s="99"/>
      <c r="L14" s="99"/>
      <c r="M14" s="99"/>
      <c r="N14" s="99"/>
    </row>
    <row r="15" spans="1:14" s="50" customFormat="1" ht="24">
      <c r="A15" s="100" t="s">
        <v>3</v>
      </c>
      <c r="B15" s="100" t="s">
        <v>260</v>
      </c>
      <c r="C15" s="100" t="s">
        <v>234</v>
      </c>
      <c r="D15" s="100" t="s">
        <v>235</v>
      </c>
      <c r="E15" s="99"/>
      <c r="F15" s="99"/>
      <c r="G15" s="99"/>
      <c r="H15" s="99"/>
      <c r="I15" s="99"/>
      <c r="J15" s="99"/>
      <c r="K15" s="99"/>
      <c r="L15" s="99"/>
      <c r="M15" s="99"/>
      <c r="N15" s="99"/>
    </row>
    <row r="16" spans="1:14" s="50" customFormat="1" ht="24">
      <c r="A16" s="106" t="s">
        <v>212</v>
      </c>
      <c r="B16" s="128" t="s">
        <v>212</v>
      </c>
      <c r="C16" s="138" t="s">
        <v>212</v>
      </c>
      <c r="D16" s="106" t="s">
        <v>212</v>
      </c>
      <c r="E16" s="99"/>
      <c r="F16" s="99"/>
      <c r="G16" s="99"/>
      <c r="H16" s="99"/>
      <c r="I16" s="99"/>
      <c r="J16" s="99"/>
      <c r="K16" s="99"/>
      <c r="L16" s="99"/>
      <c r="M16" s="99"/>
      <c r="N16" s="99"/>
    </row>
    <row r="17" spans="1:13" s="50" customFormat="1" ht="24">
      <c r="A17" s="99"/>
      <c r="B17" s="166" t="s">
        <v>793</v>
      </c>
      <c r="C17" s="166"/>
      <c r="D17" s="98"/>
      <c r="E17" s="99"/>
      <c r="F17" s="99"/>
      <c r="G17" s="99"/>
      <c r="H17" s="99"/>
      <c r="I17" s="99"/>
      <c r="J17" s="99"/>
      <c r="K17" s="99"/>
      <c r="L17" s="99"/>
      <c r="M17" s="99"/>
    </row>
    <row r="18" spans="1:14" s="50" customFormat="1" ht="24">
      <c r="A18" s="100" t="s">
        <v>3</v>
      </c>
      <c r="B18" s="100" t="s">
        <v>260</v>
      </c>
      <c r="C18" s="100" t="s">
        <v>234</v>
      </c>
      <c r="D18" s="100" t="s">
        <v>235</v>
      </c>
      <c r="E18" s="99"/>
      <c r="F18" s="99"/>
      <c r="G18" s="99"/>
      <c r="H18" s="99"/>
      <c r="I18" s="99"/>
      <c r="J18" s="99"/>
      <c r="K18" s="99"/>
      <c r="L18" s="99"/>
      <c r="M18" s="99"/>
      <c r="N18" s="99"/>
    </row>
    <row r="19" spans="1:14" s="50" customFormat="1" ht="24">
      <c r="A19" s="121">
        <v>1</v>
      </c>
      <c r="B19" s="102" t="s">
        <v>213</v>
      </c>
      <c r="C19" s="103">
        <v>18.4</v>
      </c>
      <c r="D19" s="121" t="s">
        <v>452</v>
      </c>
      <c r="E19" s="99"/>
      <c r="F19" s="99"/>
      <c r="G19" s="99"/>
      <c r="H19" s="99"/>
      <c r="I19" s="99"/>
      <c r="J19" s="99"/>
      <c r="K19" s="99"/>
      <c r="L19" s="99"/>
      <c r="M19" s="99"/>
      <c r="N19" s="99"/>
    </row>
    <row r="20" spans="1:14" s="50" customFormat="1" ht="24">
      <c r="A20" s="121">
        <v>2</v>
      </c>
      <c r="B20" s="102" t="s">
        <v>214</v>
      </c>
      <c r="C20" s="103">
        <v>74.3</v>
      </c>
      <c r="D20" s="121" t="s">
        <v>453</v>
      </c>
      <c r="E20" s="99"/>
      <c r="F20" s="99"/>
      <c r="G20" s="99"/>
      <c r="H20" s="99"/>
      <c r="I20" s="99"/>
      <c r="J20" s="99"/>
      <c r="K20" s="99"/>
      <c r="L20" s="99"/>
      <c r="M20" s="99"/>
      <c r="N20" s="99"/>
    </row>
    <row r="21" spans="1:14" s="50" customFormat="1" ht="24">
      <c r="A21" s="121">
        <v>3</v>
      </c>
      <c r="B21" s="102" t="s">
        <v>215</v>
      </c>
      <c r="C21" s="103">
        <v>30.4</v>
      </c>
      <c r="D21" s="121" t="s">
        <v>454</v>
      </c>
      <c r="E21" s="99"/>
      <c r="F21" s="99"/>
      <c r="G21" s="99"/>
      <c r="H21" s="99"/>
      <c r="I21" s="99"/>
      <c r="J21" s="99"/>
      <c r="K21" s="99"/>
      <c r="L21" s="99"/>
      <c r="M21" s="99"/>
      <c r="N21" s="99"/>
    </row>
    <row r="22" spans="1:14" s="50" customFormat="1" ht="24">
      <c r="A22" s="121">
        <v>4</v>
      </c>
      <c r="B22" s="102" t="s">
        <v>216</v>
      </c>
      <c r="C22" s="103">
        <v>22.1</v>
      </c>
      <c r="D22" s="121" t="s">
        <v>455</v>
      </c>
      <c r="E22" s="99"/>
      <c r="F22" s="99"/>
      <c r="G22" s="99"/>
      <c r="H22" s="99"/>
      <c r="I22" s="99"/>
      <c r="J22" s="99"/>
      <c r="K22" s="99"/>
      <c r="L22" s="99"/>
      <c r="M22" s="99"/>
      <c r="N22" s="99"/>
    </row>
    <row r="23" spans="1:14" s="50" customFormat="1" ht="24">
      <c r="A23" s="121">
        <v>5</v>
      </c>
      <c r="B23" s="102" t="s">
        <v>217</v>
      </c>
      <c r="C23" s="103">
        <v>18.6</v>
      </c>
      <c r="D23" s="121" t="s">
        <v>456</v>
      </c>
      <c r="E23" s="99"/>
      <c r="F23" s="99"/>
      <c r="G23" s="99"/>
      <c r="H23" s="99"/>
      <c r="I23" s="99"/>
      <c r="J23" s="99"/>
      <c r="K23" s="99"/>
      <c r="L23" s="99"/>
      <c r="M23" s="99"/>
      <c r="N23" s="99"/>
    </row>
    <row r="24" spans="1:14" s="50" customFormat="1" ht="24">
      <c r="A24" s="121">
        <v>6</v>
      </c>
      <c r="B24" s="102" t="s">
        <v>218</v>
      </c>
      <c r="C24" s="103">
        <v>31.9</v>
      </c>
      <c r="D24" s="121" t="s">
        <v>457</v>
      </c>
      <c r="E24" s="99"/>
      <c r="F24" s="99"/>
      <c r="G24" s="99"/>
      <c r="H24" s="99"/>
      <c r="I24" s="99"/>
      <c r="J24" s="99"/>
      <c r="K24" s="99"/>
      <c r="L24" s="99"/>
      <c r="M24" s="99"/>
      <c r="N24" s="99"/>
    </row>
    <row r="25" spans="1:14" s="50" customFormat="1" ht="24">
      <c r="A25" s="121">
        <v>7</v>
      </c>
      <c r="B25" s="102" t="s">
        <v>219</v>
      </c>
      <c r="C25" s="139">
        <v>41.1</v>
      </c>
      <c r="D25" s="121" t="s">
        <v>832</v>
      </c>
      <c r="E25" s="99"/>
      <c r="F25" s="99"/>
      <c r="G25" s="99"/>
      <c r="H25" s="99"/>
      <c r="I25" s="99"/>
      <c r="J25" s="99"/>
      <c r="K25" s="99"/>
      <c r="L25" s="99"/>
      <c r="M25" s="99"/>
      <c r="N25" s="99"/>
    </row>
    <row r="26" spans="1:14" s="50" customFormat="1" ht="24">
      <c r="A26" s="121">
        <v>8</v>
      </c>
      <c r="B26" s="102" t="s">
        <v>276</v>
      </c>
      <c r="C26" s="103">
        <v>39.9</v>
      </c>
      <c r="D26" s="121" t="s">
        <v>458</v>
      </c>
      <c r="E26" s="99"/>
      <c r="F26" s="99"/>
      <c r="G26" s="99"/>
      <c r="H26" s="99"/>
      <c r="I26" s="99"/>
      <c r="J26" s="99"/>
      <c r="K26" s="99"/>
      <c r="L26" s="99"/>
      <c r="M26" s="99"/>
      <c r="N26" s="99"/>
    </row>
    <row r="27" spans="1:14" s="50" customFormat="1" ht="24">
      <c r="A27" s="121">
        <v>9</v>
      </c>
      <c r="B27" s="102" t="s">
        <v>225</v>
      </c>
      <c r="C27" s="103">
        <v>65.6</v>
      </c>
      <c r="D27" s="121" t="s">
        <v>459</v>
      </c>
      <c r="E27" s="99"/>
      <c r="F27" s="99"/>
      <c r="G27" s="99"/>
      <c r="H27" s="99"/>
      <c r="I27" s="99"/>
      <c r="J27" s="99"/>
      <c r="K27" s="99"/>
      <c r="L27" s="99"/>
      <c r="M27" s="99"/>
      <c r="N27" s="99"/>
    </row>
    <row r="28" spans="1:14" s="50" customFormat="1" ht="24">
      <c r="A28" s="121">
        <v>10</v>
      </c>
      <c r="B28" s="102" t="s">
        <v>228</v>
      </c>
      <c r="C28" s="103">
        <v>35.3</v>
      </c>
      <c r="D28" s="121" t="s">
        <v>460</v>
      </c>
      <c r="E28" s="99"/>
      <c r="F28" s="99"/>
      <c r="G28" s="99"/>
      <c r="H28" s="99"/>
      <c r="I28" s="99"/>
      <c r="J28" s="99"/>
      <c r="K28" s="99"/>
      <c r="L28" s="99"/>
      <c r="M28" s="99"/>
      <c r="N28" s="99"/>
    </row>
    <row r="29" spans="1:14" s="50" customFormat="1" ht="24">
      <c r="A29" s="121">
        <v>11</v>
      </c>
      <c r="B29" s="102" t="s">
        <v>229</v>
      </c>
      <c r="C29" s="136">
        <v>9.9</v>
      </c>
      <c r="D29" s="121" t="s">
        <v>461</v>
      </c>
      <c r="E29" s="99"/>
      <c r="F29" s="99"/>
      <c r="G29" s="99"/>
      <c r="H29" s="99"/>
      <c r="I29" s="99"/>
      <c r="J29" s="99"/>
      <c r="K29" s="99"/>
      <c r="L29" s="99"/>
      <c r="M29" s="99"/>
      <c r="N29" s="99"/>
    </row>
    <row r="30" spans="1:14" s="50" customFormat="1" ht="24">
      <c r="A30" s="121">
        <v>12</v>
      </c>
      <c r="B30" s="102" t="s">
        <v>230</v>
      </c>
      <c r="C30" s="103">
        <v>35</v>
      </c>
      <c r="D30" s="121" t="s">
        <v>462</v>
      </c>
      <c r="E30" s="99"/>
      <c r="F30" s="99"/>
      <c r="G30" s="99"/>
      <c r="H30" s="99"/>
      <c r="I30" s="99"/>
      <c r="J30" s="99"/>
      <c r="K30" s="99"/>
      <c r="L30" s="99"/>
      <c r="M30" s="99"/>
      <c r="N30" s="99"/>
    </row>
    <row r="31" spans="1:14" s="50" customFormat="1" ht="24.75" thickBot="1">
      <c r="A31" s="104" t="s">
        <v>184</v>
      </c>
      <c r="B31" s="127"/>
      <c r="C31" s="140">
        <f>SUM(C19:C30)</f>
        <v>422.49999999999994</v>
      </c>
      <c r="D31" s="105"/>
      <c r="E31" s="99"/>
      <c r="F31" s="99"/>
      <c r="G31" s="99"/>
      <c r="H31" s="99"/>
      <c r="I31" s="99"/>
      <c r="J31" s="99"/>
      <c r="K31" s="99"/>
      <c r="L31" s="99"/>
      <c r="M31" s="99"/>
      <c r="N31" s="99"/>
    </row>
    <row r="32" spans="1:14" s="50" customFormat="1" ht="24.75" thickTop="1">
      <c r="A32" s="99"/>
      <c r="B32" s="166" t="s">
        <v>794</v>
      </c>
      <c r="C32" s="166"/>
      <c r="D32" s="98"/>
      <c r="E32" s="99"/>
      <c r="F32" s="99"/>
      <c r="G32" s="99"/>
      <c r="H32" s="99"/>
      <c r="I32" s="99"/>
      <c r="J32" s="99"/>
      <c r="K32" s="99"/>
      <c r="L32" s="99"/>
      <c r="M32" s="99"/>
      <c r="N32" s="99"/>
    </row>
    <row r="33" spans="1:14" s="50" customFormat="1" ht="24">
      <c r="A33" s="100" t="s">
        <v>3</v>
      </c>
      <c r="B33" s="100" t="s">
        <v>260</v>
      </c>
      <c r="C33" s="100" t="s">
        <v>234</v>
      </c>
      <c r="D33" s="100" t="s">
        <v>235</v>
      </c>
      <c r="E33" s="99"/>
      <c r="F33" s="99"/>
      <c r="G33" s="99"/>
      <c r="H33" s="99"/>
      <c r="I33" s="99"/>
      <c r="J33" s="99"/>
      <c r="K33" s="99"/>
      <c r="L33" s="99"/>
      <c r="M33" s="99"/>
      <c r="N33" s="99"/>
    </row>
    <row r="34" spans="1:14" s="50" customFormat="1" ht="24">
      <c r="A34" s="121">
        <v>1</v>
      </c>
      <c r="B34" s="102" t="s">
        <v>213</v>
      </c>
      <c r="C34" s="141">
        <v>18.4</v>
      </c>
      <c r="D34" s="121" t="s">
        <v>464</v>
      </c>
      <c r="E34" s="99"/>
      <c r="F34" s="99"/>
      <c r="G34" s="99"/>
      <c r="H34" s="99"/>
      <c r="I34" s="99"/>
      <c r="J34" s="99"/>
      <c r="K34" s="99"/>
      <c r="L34" s="99"/>
      <c r="M34" s="99"/>
      <c r="N34" s="99"/>
    </row>
    <row r="35" spans="1:14" s="50" customFormat="1" ht="24">
      <c r="A35" s="121">
        <v>2</v>
      </c>
      <c r="B35" s="102" t="s">
        <v>214</v>
      </c>
      <c r="C35" s="141">
        <v>74.3</v>
      </c>
      <c r="D35" s="121" t="s">
        <v>465</v>
      </c>
      <c r="E35" s="99"/>
      <c r="F35" s="99"/>
      <c r="G35" s="99"/>
      <c r="H35" s="99"/>
      <c r="I35" s="99"/>
      <c r="J35" s="99"/>
      <c r="K35" s="99"/>
      <c r="L35" s="99"/>
      <c r="M35" s="99"/>
      <c r="N35" s="99"/>
    </row>
    <row r="36" ht="24">
      <c r="C36" s="141">
        <f>SUM(C34:C35)</f>
        <v>92.69999999999999</v>
      </c>
    </row>
    <row r="37" spans="1:14" s="50" customFormat="1" ht="24">
      <c r="A37" s="99"/>
      <c r="B37" s="166" t="s">
        <v>794</v>
      </c>
      <c r="C37" s="166"/>
      <c r="D37" s="98"/>
      <c r="E37" s="99"/>
      <c r="F37" s="99"/>
      <c r="G37" s="99"/>
      <c r="H37" s="99"/>
      <c r="I37" s="99"/>
      <c r="J37" s="99"/>
      <c r="K37" s="99"/>
      <c r="L37" s="99"/>
      <c r="M37" s="99"/>
      <c r="N37" s="99"/>
    </row>
    <row r="38" spans="1:14" s="50" customFormat="1" ht="24">
      <c r="A38" s="100" t="s">
        <v>3</v>
      </c>
      <c r="B38" s="100" t="s">
        <v>260</v>
      </c>
      <c r="C38" s="100" t="s">
        <v>234</v>
      </c>
      <c r="D38" s="100" t="s">
        <v>235</v>
      </c>
      <c r="E38" s="99"/>
      <c r="F38" s="99"/>
      <c r="G38" s="99"/>
      <c r="H38" s="99"/>
      <c r="I38" s="99"/>
      <c r="J38" s="99"/>
      <c r="K38" s="99"/>
      <c r="L38" s="99"/>
      <c r="M38" s="99"/>
      <c r="N38" s="99"/>
    </row>
    <row r="39" spans="1:14" s="50" customFormat="1" ht="24">
      <c r="A39" s="121">
        <v>3</v>
      </c>
      <c r="B39" s="131" t="s">
        <v>215</v>
      </c>
      <c r="C39" s="153">
        <v>30.4</v>
      </c>
      <c r="D39" s="121" t="s">
        <v>466</v>
      </c>
      <c r="E39" s="99"/>
      <c r="F39" s="99"/>
      <c r="G39" s="99"/>
      <c r="H39" s="99"/>
      <c r="I39" s="99"/>
      <c r="J39" s="99"/>
      <c r="K39" s="99"/>
      <c r="L39" s="99"/>
      <c r="M39" s="99"/>
      <c r="N39" s="99"/>
    </row>
    <row r="40" spans="1:14" s="50" customFormat="1" ht="24">
      <c r="A40" s="121">
        <v>4</v>
      </c>
      <c r="B40" s="102" t="s">
        <v>216</v>
      </c>
      <c r="C40" s="141">
        <v>22.1</v>
      </c>
      <c r="D40" s="121" t="s">
        <v>467</v>
      </c>
      <c r="E40" s="99"/>
      <c r="F40" s="99"/>
      <c r="G40" s="99"/>
      <c r="H40" s="99"/>
      <c r="I40" s="99"/>
      <c r="J40" s="99"/>
      <c r="K40" s="99"/>
      <c r="L40" s="99"/>
      <c r="M40" s="99"/>
      <c r="N40" s="99"/>
    </row>
    <row r="41" spans="1:14" s="50" customFormat="1" ht="24">
      <c r="A41" s="121">
        <v>5</v>
      </c>
      <c r="B41" s="102" t="s">
        <v>217</v>
      </c>
      <c r="C41" s="112">
        <v>18.6</v>
      </c>
      <c r="D41" s="121" t="s">
        <v>468</v>
      </c>
      <c r="E41" s="99"/>
      <c r="F41" s="99"/>
      <c r="G41" s="99"/>
      <c r="H41" s="99"/>
      <c r="I41" s="99"/>
      <c r="J41" s="99"/>
      <c r="K41" s="99"/>
      <c r="L41" s="99"/>
      <c r="M41" s="99"/>
      <c r="N41" s="99"/>
    </row>
    <row r="42" spans="1:14" s="50" customFormat="1" ht="24">
      <c r="A42" s="121">
        <v>6</v>
      </c>
      <c r="B42" s="102" t="s">
        <v>218</v>
      </c>
      <c r="C42" s="112">
        <v>31.9</v>
      </c>
      <c r="D42" s="121" t="s">
        <v>469</v>
      </c>
      <c r="E42" s="99"/>
      <c r="F42" s="99"/>
      <c r="G42" s="99"/>
      <c r="H42" s="99"/>
      <c r="I42" s="99"/>
      <c r="J42" s="99"/>
      <c r="K42" s="99"/>
      <c r="L42" s="99"/>
      <c r="M42" s="99"/>
      <c r="N42" s="99"/>
    </row>
    <row r="43" spans="1:14" s="50" customFormat="1" ht="24">
      <c r="A43" s="121">
        <v>7</v>
      </c>
      <c r="B43" s="102" t="s">
        <v>219</v>
      </c>
      <c r="C43" s="139">
        <v>62.5</v>
      </c>
      <c r="D43" s="121" t="s">
        <v>470</v>
      </c>
      <c r="E43" s="99"/>
      <c r="F43" s="99"/>
      <c r="G43" s="99"/>
      <c r="H43" s="99"/>
      <c r="I43" s="99"/>
      <c r="J43" s="99"/>
      <c r="K43" s="99"/>
      <c r="L43" s="99"/>
      <c r="M43" s="99"/>
      <c r="N43" s="99"/>
    </row>
    <row r="44" spans="1:14" s="50" customFormat="1" ht="24">
      <c r="A44" s="121">
        <v>8</v>
      </c>
      <c r="B44" s="102" t="s">
        <v>250</v>
      </c>
      <c r="C44" s="139">
        <v>25.1</v>
      </c>
      <c r="D44" s="121" t="s">
        <v>471</v>
      </c>
      <c r="E44" s="99"/>
      <c r="F44" s="99"/>
      <c r="G44" s="99"/>
      <c r="H44" s="99"/>
      <c r="I44" s="99"/>
      <c r="J44" s="99"/>
      <c r="K44" s="99"/>
      <c r="L44" s="99"/>
      <c r="M44" s="99"/>
      <c r="N44" s="99"/>
    </row>
    <row r="45" spans="1:14" s="50" customFormat="1" ht="24">
      <c r="A45" s="121">
        <v>9</v>
      </c>
      <c r="B45" s="102" t="s">
        <v>251</v>
      </c>
      <c r="C45" s="139">
        <v>45.1</v>
      </c>
      <c r="D45" s="121" t="s">
        <v>472</v>
      </c>
      <c r="E45" s="99"/>
      <c r="F45" s="99"/>
      <c r="G45" s="99"/>
      <c r="H45" s="99"/>
      <c r="I45" s="99"/>
      <c r="J45" s="99"/>
      <c r="K45" s="99"/>
      <c r="L45" s="99"/>
      <c r="M45" s="99"/>
      <c r="N45" s="99"/>
    </row>
    <row r="46" spans="1:14" s="50" customFormat="1" ht="24">
      <c r="A46" s="121">
        <v>10</v>
      </c>
      <c r="B46" s="102" t="s">
        <v>221</v>
      </c>
      <c r="C46" s="139">
        <v>39.9</v>
      </c>
      <c r="D46" s="121" t="s">
        <v>473</v>
      </c>
      <c r="E46" s="99"/>
      <c r="F46" s="99"/>
      <c r="G46" s="99"/>
      <c r="H46" s="99"/>
      <c r="I46" s="99"/>
      <c r="J46" s="99"/>
      <c r="K46" s="99"/>
      <c r="L46" s="99"/>
      <c r="M46" s="99"/>
      <c r="N46" s="99"/>
    </row>
    <row r="47" spans="1:14" s="50" customFormat="1" ht="24">
      <c r="A47" s="121">
        <v>11</v>
      </c>
      <c r="B47" s="102" t="s">
        <v>225</v>
      </c>
      <c r="C47" s="139">
        <v>65.6</v>
      </c>
      <c r="D47" s="121" t="s">
        <v>459</v>
      </c>
      <c r="E47" s="99"/>
      <c r="F47" s="99"/>
      <c r="G47" s="99"/>
      <c r="H47" s="99"/>
      <c r="I47" s="99"/>
      <c r="J47" s="99"/>
      <c r="K47" s="99"/>
      <c r="L47" s="99"/>
      <c r="M47" s="99"/>
      <c r="N47" s="99"/>
    </row>
    <row r="48" spans="1:14" s="50" customFormat="1" ht="24">
      <c r="A48" s="121">
        <v>12</v>
      </c>
      <c r="B48" s="102" t="s">
        <v>253</v>
      </c>
      <c r="C48" s="139">
        <v>44.8</v>
      </c>
      <c r="D48" s="121" t="s">
        <v>474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</row>
    <row r="49" spans="1:14" s="50" customFormat="1" ht="24">
      <c r="A49" s="121">
        <v>13</v>
      </c>
      <c r="B49" s="102" t="s">
        <v>252</v>
      </c>
      <c r="C49" s="139">
        <v>45.2</v>
      </c>
      <c r="D49" s="121" t="s">
        <v>474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</row>
    <row r="50" spans="1:14" s="50" customFormat="1" ht="24">
      <c r="A50" s="121">
        <v>14</v>
      </c>
      <c r="B50" s="102" t="s">
        <v>257</v>
      </c>
      <c r="C50" s="139">
        <v>25.4</v>
      </c>
      <c r="D50" s="121" t="s">
        <v>475</v>
      </c>
      <c r="E50" s="99"/>
      <c r="F50" s="99"/>
      <c r="G50" s="99"/>
      <c r="H50" s="99"/>
      <c r="I50" s="99"/>
      <c r="J50" s="99"/>
      <c r="K50" s="99"/>
      <c r="L50" s="99"/>
      <c r="M50" s="99"/>
      <c r="N50" s="99"/>
    </row>
    <row r="51" spans="1:14" s="50" customFormat="1" ht="24">
      <c r="A51" s="121">
        <v>15</v>
      </c>
      <c r="B51" s="102" t="s">
        <v>228</v>
      </c>
      <c r="C51" s="103">
        <v>35.3</v>
      </c>
      <c r="D51" s="121" t="s">
        <v>460</v>
      </c>
      <c r="E51" s="99"/>
      <c r="F51" s="99"/>
      <c r="G51" s="99"/>
      <c r="H51" s="99"/>
      <c r="I51" s="99"/>
      <c r="J51" s="99"/>
      <c r="K51" s="99"/>
      <c r="L51" s="99"/>
      <c r="M51" s="99"/>
      <c r="N51" s="99"/>
    </row>
    <row r="52" spans="1:14" s="50" customFormat="1" ht="24">
      <c r="A52" s="121">
        <v>16</v>
      </c>
      <c r="B52" s="129" t="s">
        <v>229</v>
      </c>
      <c r="C52" s="142">
        <v>9.9</v>
      </c>
      <c r="D52" s="123" t="s">
        <v>461</v>
      </c>
      <c r="E52" s="99"/>
      <c r="F52" s="99"/>
      <c r="G52" s="99"/>
      <c r="H52" s="99"/>
      <c r="I52" s="99"/>
      <c r="J52" s="99"/>
      <c r="K52" s="99"/>
      <c r="L52" s="99"/>
      <c r="M52" s="99"/>
      <c r="N52" s="99"/>
    </row>
    <row r="53" spans="1:14" s="50" customFormat="1" ht="24">
      <c r="A53" s="121">
        <v>17</v>
      </c>
      <c r="B53" s="102" t="s">
        <v>230</v>
      </c>
      <c r="C53" s="103">
        <v>35</v>
      </c>
      <c r="D53" s="121" t="s">
        <v>462</v>
      </c>
      <c r="E53" s="99"/>
      <c r="F53" s="99"/>
      <c r="G53" s="99"/>
      <c r="H53" s="99"/>
      <c r="I53" s="99"/>
      <c r="J53" s="99"/>
      <c r="K53" s="99"/>
      <c r="L53" s="99"/>
      <c r="M53" s="99"/>
      <c r="N53" s="99"/>
    </row>
    <row r="54" spans="1:14" s="50" customFormat="1" ht="24">
      <c r="A54" s="121">
        <v>18</v>
      </c>
      <c r="B54" s="102" t="s">
        <v>258</v>
      </c>
      <c r="C54" s="139">
        <v>12.3</v>
      </c>
      <c r="D54" s="121" t="s">
        <v>476</v>
      </c>
      <c r="E54" s="99"/>
      <c r="F54" s="99"/>
      <c r="G54" s="99"/>
      <c r="H54" s="99"/>
      <c r="I54" s="99"/>
      <c r="J54" s="99"/>
      <c r="K54" s="99"/>
      <c r="L54" s="99"/>
      <c r="M54" s="99"/>
      <c r="N54" s="99"/>
    </row>
    <row r="55" spans="1:14" s="50" customFormat="1" ht="24">
      <c r="A55" s="121">
        <v>19</v>
      </c>
      <c r="B55" s="102" t="s">
        <v>182</v>
      </c>
      <c r="C55" s="143">
        <v>116.5</v>
      </c>
      <c r="D55" s="121" t="s">
        <v>477</v>
      </c>
      <c r="E55" s="99"/>
      <c r="F55" s="99"/>
      <c r="G55" s="99"/>
      <c r="H55" s="99"/>
      <c r="I55" s="99"/>
      <c r="J55" s="99"/>
      <c r="K55" s="99"/>
      <c r="L55" s="99"/>
      <c r="M55" s="99"/>
      <c r="N55" s="99"/>
    </row>
    <row r="56" spans="1:14" s="50" customFormat="1" ht="24.75" thickBot="1">
      <c r="A56" s="167" t="s">
        <v>184</v>
      </c>
      <c r="B56" s="168"/>
      <c r="C56" s="137">
        <f>SUM(C39:C55)</f>
        <v>665.5999999999999</v>
      </c>
      <c r="D56" s="107">
        <f>C36+C56</f>
        <v>758.3</v>
      </c>
      <c r="E56" s="99"/>
      <c r="F56" s="99"/>
      <c r="G56" s="99"/>
      <c r="H56" s="99"/>
      <c r="I56" s="99"/>
      <c r="J56" s="99"/>
      <c r="K56" s="99"/>
      <c r="L56" s="99"/>
      <c r="M56" s="99"/>
      <c r="N56" s="99"/>
    </row>
    <row r="57" spans="1:14" s="50" customFormat="1" ht="24.75" thickTop="1">
      <c r="A57" s="109"/>
      <c r="B57" s="169" t="s">
        <v>795</v>
      </c>
      <c r="C57" s="169"/>
      <c r="D57" s="120"/>
      <c r="E57" s="99"/>
      <c r="F57" s="99"/>
      <c r="G57" s="99"/>
      <c r="H57" s="99"/>
      <c r="I57" s="99"/>
      <c r="J57" s="99"/>
      <c r="K57" s="99"/>
      <c r="L57" s="99"/>
      <c r="M57" s="99"/>
      <c r="N57" s="99"/>
    </row>
    <row r="58" spans="1:14" s="50" customFormat="1" ht="24">
      <c r="A58" s="100" t="s">
        <v>3</v>
      </c>
      <c r="B58" s="100" t="s">
        <v>260</v>
      </c>
      <c r="C58" s="100" t="s">
        <v>234</v>
      </c>
      <c r="D58" s="100" t="s">
        <v>235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</row>
    <row r="59" spans="1:14" s="50" customFormat="1" ht="24">
      <c r="A59" s="121">
        <v>1</v>
      </c>
      <c r="B59" s="115" t="s">
        <v>213</v>
      </c>
      <c r="C59" s="103">
        <v>18.4</v>
      </c>
      <c r="D59" s="122" t="s">
        <v>478</v>
      </c>
      <c r="E59" s="99"/>
      <c r="F59" s="99"/>
      <c r="G59" s="99"/>
      <c r="H59" s="99"/>
      <c r="I59" s="99"/>
      <c r="J59" s="99"/>
      <c r="K59" s="99"/>
      <c r="L59" s="99"/>
      <c r="M59" s="99"/>
      <c r="N59" s="99"/>
    </row>
    <row r="60" spans="1:14" s="50" customFormat="1" ht="24">
      <c r="A60" s="121">
        <v>2</v>
      </c>
      <c r="B60" s="115" t="s">
        <v>214</v>
      </c>
      <c r="C60" s="141">
        <v>74.3</v>
      </c>
      <c r="D60" s="122" t="s">
        <v>479</v>
      </c>
      <c r="E60" s="99"/>
      <c r="F60" s="99"/>
      <c r="G60" s="99"/>
      <c r="H60" s="99"/>
      <c r="I60" s="99"/>
      <c r="J60" s="99"/>
      <c r="K60" s="99"/>
      <c r="L60" s="99"/>
      <c r="M60" s="99"/>
      <c r="N60" s="99"/>
    </row>
    <row r="61" spans="1:14" s="50" customFormat="1" ht="24">
      <c r="A61" s="121">
        <v>3</v>
      </c>
      <c r="B61" s="115" t="s">
        <v>215</v>
      </c>
      <c r="C61" s="141">
        <v>30.4</v>
      </c>
      <c r="D61" s="122" t="s">
        <v>480</v>
      </c>
      <c r="E61" s="99"/>
      <c r="F61" s="99"/>
      <c r="G61" s="99"/>
      <c r="H61" s="99"/>
      <c r="I61" s="99"/>
      <c r="J61" s="99"/>
      <c r="K61" s="99"/>
      <c r="L61" s="99"/>
      <c r="M61" s="99"/>
      <c r="N61" s="99"/>
    </row>
    <row r="62" spans="1:14" s="50" customFormat="1" ht="24">
      <c r="A62" s="121">
        <v>4</v>
      </c>
      <c r="B62" s="115" t="s">
        <v>216</v>
      </c>
      <c r="C62" s="112">
        <v>22.1</v>
      </c>
      <c r="D62" s="122" t="s">
        <v>481</v>
      </c>
      <c r="E62" s="99"/>
      <c r="F62" s="99"/>
      <c r="G62" s="99"/>
      <c r="H62" s="99"/>
      <c r="I62" s="99"/>
      <c r="J62" s="99"/>
      <c r="K62" s="99"/>
      <c r="L62" s="99"/>
      <c r="M62" s="99"/>
      <c r="N62" s="99"/>
    </row>
    <row r="63" spans="1:14" s="50" customFormat="1" ht="24">
      <c r="A63" s="121">
        <v>5</v>
      </c>
      <c r="B63" s="115" t="s">
        <v>295</v>
      </c>
      <c r="C63" s="139">
        <v>26.4</v>
      </c>
      <c r="D63" s="122" t="s">
        <v>483</v>
      </c>
      <c r="E63" s="99"/>
      <c r="F63" s="99"/>
      <c r="G63" s="99"/>
      <c r="H63" s="99"/>
      <c r="I63" s="99"/>
      <c r="J63" s="99"/>
      <c r="K63" s="99"/>
      <c r="L63" s="99"/>
      <c r="M63" s="99"/>
      <c r="N63" s="99"/>
    </row>
    <row r="64" spans="1:14" s="50" customFormat="1" ht="24">
      <c r="A64" s="121">
        <v>6</v>
      </c>
      <c r="B64" s="115" t="s">
        <v>300</v>
      </c>
      <c r="C64" s="139">
        <v>46.6</v>
      </c>
      <c r="D64" s="122" t="s">
        <v>484</v>
      </c>
      <c r="E64" s="99"/>
      <c r="F64" s="99"/>
      <c r="G64" s="99"/>
      <c r="H64" s="99"/>
      <c r="I64" s="99"/>
      <c r="J64" s="99"/>
      <c r="K64" s="99"/>
      <c r="L64" s="99"/>
      <c r="M64" s="99"/>
      <c r="N64" s="99"/>
    </row>
    <row r="65" spans="1:14" s="50" customFormat="1" ht="24">
      <c r="A65" s="121">
        <v>7</v>
      </c>
      <c r="B65" s="115" t="s">
        <v>217</v>
      </c>
      <c r="C65" s="139">
        <v>18.6</v>
      </c>
      <c r="D65" s="122" t="s">
        <v>485</v>
      </c>
      <c r="E65" s="99"/>
      <c r="F65" s="99"/>
      <c r="G65" s="99"/>
      <c r="H65" s="99"/>
      <c r="I65" s="99"/>
      <c r="J65" s="99"/>
      <c r="K65" s="99"/>
      <c r="L65" s="99"/>
      <c r="M65" s="99"/>
      <c r="N65" s="99"/>
    </row>
    <row r="66" spans="1:14" s="50" customFormat="1" ht="24">
      <c r="A66" s="121">
        <v>8</v>
      </c>
      <c r="B66" s="130" t="s">
        <v>218</v>
      </c>
      <c r="C66" s="139">
        <v>31.9</v>
      </c>
      <c r="D66" s="124" t="s">
        <v>486</v>
      </c>
      <c r="E66" s="99"/>
      <c r="F66" s="99"/>
      <c r="G66" s="99"/>
      <c r="H66" s="99"/>
      <c r="I66" s="99"/>
      <c r="J66" s="99"/>
      <c r="K66" s="99"/>
      <c r="L66" s="99"/>
      <c r="M66" s="99"/>
      <c r="N66" s="99"/>
    </row>
    <row r="67" spans="1:14" s="50" customFormat="1" ht="24">
      <c r="A67" s="121">
        <v>9</v>
      </c>
      <c r="B67" s="115" t="s">
        <v>65</v>
      </c>
      <c r="C67" s="103">
        <v>18.6</v>
      </c>
      <c r="D67" s="122" t="s">
        <v>488</v>
      </c>
      <c r="E67" s="99"/>
      <c r="F67" s="99"/>
      <c r="G67" s="99"/>
      <c r="H67" s="99"/>
      <c r="I67" s="99"/>
      <c r="J67" s="99"/>
      <c r="K67" s="99"/>
      <c r="L67" s="99"/>
      <c r="M67" s="99"/>
      <c r="N67" s="99"/>
    </row>
    <row r="68" spans="1:14" s="50" customFormat="1" ht="24">
      <c r="A68" s="121">
        <v>10</v>
      </c>
      <c r="B68" s="115" t="s">
        <v>305</v>
      </c>
      <c r="C68" s="103">
        <v>15.5</v>
      </c>
      <c r="D68" s="122" t="s">
        <v>489</v>
      </c>
      <c r="E68" s="99"/>
      <c r="F68" s="99"/>
      <c r="G68" s="99"/>
      <c r="H68" s="99"/>
      <c r="I68" s="99"/>
      <c r="J68" s="99"/>
      <c r="K68" s="99"/>
      <c r="L68" s="99"/>
      <c r="M68" s="99"/>
      <c r="N68" s="99"/>
    </row>
    <row r="69" spans="1:14" s="50" customFormat="1" ht="24">
      <c r="A69" s="121">
        <v>11</v>
      </c>
      <c r="B69" s="115" t="s">
        <v>250</v>
      </c>
      <c r="C69" s="139">
        <v>25.1</v>
      </c>
      <c r="D69" s="122" t="s">
        <v>491</v>
      </c>
      <c r="E69" s="99"/>
      <c r="F69" s="99"/>
      <c r="G69" s="99"/>
      <c r="H69" s="99"/>
      <c r="I69" s="99"/>
      <c r="J69" s="99"/>
      <c r="K69" s="99"/>
      <c r="L69" s="99"/>
      <c r="M69" s="99"/>
      <c r="N69" s="99"/>
    </row>
    <row r="70" spans="1:14" s="50" customFormat="1" ht="24">
      <c r="A70" s="121">
        <v>12</v>
      </c>
      <c r="B70" s="115" t="s">
        <v>312</v>
      </c>
      <c r="C70" s="141">
        <v>44.5</v>
      </c>
      <c r="D70" s="122" t="s">
        <v>492</v>
      </c>
      <c r="E70" s="99"/>
      <c r="F70" s="99"/>
      <c r="G70" s="99"/>
      <c r="H70" s="99"/>
      <c r="I70" s="99"/>
      <c r="J70" s="99"/>
      <c r="K70" s="99"/>
      <c r="L70" s="99"/>
      <c r="M70" s="99"/>
      <c r="N70" s="99"/>
    </row>
    <row r="71" spans="1:14" s="50" customFormat="1" ht="24">
      <c r="A71" s="121">
        <v>13</v>
      </c>
      <c r="B71" s="115" t="s">
        <v>219</v>
      </c>
      <c r="C71" s="141">
        <v>62.5</v>
      </c>
      <c r="D71" s="122" t="s">
        <v>494</v>
      </c>
      <c r="E71" s="99"/>
      <c r="F71" s="99"/>
      <c r="G71" s="99"/>
      <c r="H71" s="99"/>
      <c r="I71" s="99"/>
      <c r="J71" s="99"/>
      <c r="K71" s="99"/>
      <c r="L71" s="99"/>
      <c r="M71" s="99"/>
      <c r="N71" s="99"/>
    </row>
    <row r="72" spans="1:14" s="50" customFormat="1" ht="24">
      <c r="A72" s="170"/>
      <c r="B72" s="170"/>
      <c r="C72" s="141">
        <f>SUM(C59:C71)</f>
        <v>434.90000000000003</v>
      </c>
      <c r="D72" s="109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50" customFormat="1" ht="24">
      <c r="A73" s="109"/>
      <c r="B73" s="171" t="s">
        <v>795</v>
      </c>
      <c r="C73" s="171"/>
      <c r="D73" s="120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50" customFormat="1" ht="24">
      <c r="A74" s="100" t="s">
        <v>3</v>
      </c>
      <c r="B74" s="100" t="s">
        <v>260</v>
      </c>
      <c r="C74" s="100" t="s">
        <v>234</v>
      </c>
      <c r="D74" s="100" t="s">
        <v>235</v>
      </c>
      <c r="E74" s="99"/>
      <c r="F74" s="99"/>
      <c r="G74" s="99"/>
      <c r="H74" s="99"/>
      <c r="I74" s="99"/>
      <c r="J74" s="99"/>
      <c r="K74" s="99"/>
      <c r="L74" s="99"/>
      <c r="M74" s="99"/>
      <c r="N74" s="99"/>
    </row>
    <row r="75" spans="1:14" s="50" customFormat="1" ht="24">
      <c r="A75" s="121">
        <v>14</v>
      </c>
      <c r="B75" s="115" t="s">
        <v>318</v>
      </c>
      <c r="C75" s="141">
        <v>31.1</v>
      </c>
      <c r="D75" s="122" t="s">
        <v>495</v>
      </c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s="50" customFormat="1" ht="24">
      <c r="A76" s="121">
        <v>15</v>
      </c>
      <c r="B76" s="115" t="s">
        <v>319</v>
      </c>
      <c r="C76" s="112">
        <v>53.3</v>
      </c>
      <c r="D76" s="122" t="s">
        <v>496</v>
      </c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s="50" customFormat="1" ht="24">
      <c r="A77" s="121">
        <v>16</v>
      </c>
      <c r="B77" s="115" t="s">
        <v>251</v>
      </c>
      <c r="C77" s="112">
        <v>45.1</v>
      </c>
      <c r="D77" s="122" t="s">
        <v>497</v>
      </c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s="50" customFormat="1" ht="24">
      <c r="A78" s="121">
        <v>17</v>
      </c>
      <c r="B78" s="115" t="s">
        <v>25</v>
      </c>
      <c r="C78" s="112">
        <v>29.7</v>
      </c>
      <c r="D78" s="122" t="s">
        <v>498</v>
      </c>
      <c r="E78" s="99"/>
      <c r="F78" s="99"/>
      <c r="G78" s="99"/>
      <c r="H78" s="99"/>
      <c r="I78" s="99"/>
      <c r="J78" s="99"/>
      <c r="K78" s="99"/>
      <c r="L78" s="99"/>
      <c r="M78" s="99"/>
      <c r="N78" s="99"/>
    </row>
    <row r="79" spans="1:14" s="50" customFormat="1" ht="24">
      <c r="A79" s="121">
        <v>18</v>
      </c>
      <c r="B79" s="115" t="s">
        <v>221</v>
      </c>
      <c r="C79" s="139">
        <v>39.9</v>
      </c>
      <c r="D79" s="122" t="s">
        <v>499</v>
      </c>
      <c r="E79" s="99"/>
      <c r="F79" s="99"/>
      <c r="G79" s="99"/>
      <c r="H79" s="99"/>
      <c r="I79" s="99"/>
      <c r="J79" s="99"/>
      <c r="K79" s="99"/>
      <c r="L79" s="99"/>
      <c r="M79" s="99"/>
      <c r="N79" s="99"/>
    </row>
    <row r="80" spans="1:14" s="50" customFormat="1" ht="24">
      <c r="A80" s="121">
        <v>19</v>
      </c>
      <c r="B80" s="115" t="s">
        <v>1207</v>
      </c>
      <c r="C80" s="139">
        <v>55</v>
      </c>
      <c r="D80" s="122" t="s">
        <v>504</v>
      </c>
      <c r="E80" s="99"/>
      <c r="F80" s="99"/>
      <c r="G80" s="99"/>
      <c r="H80" s="99"/>
      <c r="I80" s="99"/>
      <c r="J80" s="99"/>
      <c r="K80" s="99"/>
      <c r="L80" s="99"/>
      <c r="M80" s="99"/>
      <c r="N80" s="99"/>
    </row>
    <row r="81" spans="1:14" s="50" customFormat="1" ht="24">
      <c r="A81" s="121">
        <v>20</v>
      </c>
      <c r="B81" s="115" t="s">
        <v>1208</v>
      </c>
      <c r="C81" s="139">
        <v>16.3</v>
      </c>
      <c r="D81" s="122" t="s">
        <v>505</v>
      </c>
      <c r="E81" s="99"/>
      <c r="F81" s="99"/>
      <c r="G81" s="99"/>
      <c r="H81" s="99"/>
      <c r="I81" s="99"/>
      <c r="J81" s="99"/>
      <c r="K81" s="99"/>
      <c r="L81" s="99"/>
      <c r="M81" s="99"/>
      <c r="N81" s="99"/>
    </row>
    <row r="82" spans="1:14" s="50" customFormat="1" ht="24">
      <c r="A82" s="121">
        <v>21</v>
      </c>
      <c r="B82" s="115" t="s">
        <v>225</v>
      </c>
      <c r="C82" s="141">
        <v>65.6</v>
      </c>
      <c r="D82" s="122" t="s">
        <v>509</v>
      </c>
      <c r="E82" s="99"/>
      <c r="F82" s="99"/>
      <c r="G82" s="99"/>
      <c r="H82" s="99"/>
      <c r="I82" s="99"/>
      <c r="J82" s="99"/>
      <c r="K82" s="99"/>
      <c r="L82" s="99"/>
      <c r="M82" s="99"/>
      <c r="N82" s="99"/>
    </row>
    <row r="83" spans="1:14" s="50" customFormat="1" ht="24">
      <c r="A83" s="121">
        <v>22</v>
      </c>
      <c r="B83" s="115" t="s">
        <v>386</v>
      </c>
      <c r="C83" s="141">
        <v>27.5</v>
      </c>
      <c r="D83" s="122" t="s">
        <v>510</v>
      </c>
      <c r="E83" s="99"/>
      <c r="F83" s="99"/>
      <c r="G83" s="99"/>
      <c r="H83" s="99"/>
      <c r="I83" s="99"/>
      <c r="J83" s="99"/>
      <c r="K83" s="99"/>
      <c r="L83" s="99"/>
      <c r="M83" s="99"/>
      <c r="N83" s="99"/>
    </row>
    <row r="84" spans="1:14" s="50" customFormat="1" ht="24">
      <c r="A84" s="121">
        <v>23</v>
      </c>
      <c r="B84" s="115" t="s">
        <v>337</v>
      </c>
      <c r="C84" s="141">
        <v>39</v>
      </c>
      <c r="D84" s="122" t="s">
        <v>511</v>
      </c>
      <c r="E84" s="99"/>
      <c r="F84" s="99"/>
      <c r="G84" s="99"/>
      <c r="H84" s="99"/>
      <c r="I84" s="99"/>
      <c r="J84" s="99"/>
      <c r="K84" s="99"/>
      <c r="L84" s="99"/>
      <c r="M84" s="99"/>
      <c r="N84" s="99"/>
    </row>
    <row r="85" spans="1:14" s="50" customFormat="1" ht="24">
      <c r="A85" s="121">
        <v>24</v>
      </c>
      <c r="B85" s="115" t="s">
        <v>338</v>
      </c>
      <c r="C85" s="141">
        <v>44.8</v>
      </c>
      <c r="D85" s="122" t="s">
        <v>512</v>
      </c>
      <c r="E85" s="99"/>
      <c r="F85" s="99"/>
      <c r="G85" s="99"/>
      <c r="H85" s="99"/>
      <c r="I85" s="99"/>
      <c r="J85" s="99"/>
      <c r="K85" s="99"/>
      <c r="L85" s="99"/>
      <c r="M85" s="99"/>
      <c r="N85" s="99"/>
    </row>
    <row r="86" spans="1:14" s="50" customFormat="1" ht="24">
      <c r="A86" s="121">
        <v>25</v>
      </c>
      <c r="B86" s="115" t="s">
        <v>252</v>
      </c>
      <c r="C86" s="141">
        <v>45.2</v>
      </c>
      <c r="D86" s="122" t="s">
        <v>513</v>
      </c>
      <c r="E86" s="99"/>
      <c r="F86" s="99"/>
      <c r="G86" s="99"/>
      <c r="H86" s="99"/>
      <c r="I86" s="99"/>
      <c r="J86" s="99"/>
      <c r="K86" s="99"/>
      <c r="L86" s="99"/>
      <c r="M86" s="99"/>
      <c r="N86" s="99"/>
    </row>
    <row r="87" spans="1:14" s="50" customFormat="1" ht="24">
      <c r="A87" s="121">
        <v>26</v>
      </c>
      <c r="B87" s="115" t="s">
        <v>342</v>
      </c>
      <c r="C87" s="141">
        <v>33.4</v>
      </c>
      <c r="D87" s="122" t="s">
        <v>514</v>
      </c>
      <c r="E87" s="99"/>
      <c r="F87" s="99"/>
      <c r="G87" s="99"/>
      <c r="H87" s="99"/>
      <c r="I87" s="99"/>
      <c r="J87" s="99"/>
      <c r="K87" s="99"/>
      <c r="L87" s="99"/>
      <c r="M87" s="99"/>
      <c r="N87" s="99"/>
    </row>
    <row r="88" spans="1:14" s="50" customFormat="1" ht="24">
      <c r="A88" s="121">
        <v>27</v>
      </c>
      <c r="B88" s="130" t="s">
        <v>344</v>
      </c>
      <c r="C88" s="118">
        <v>64.2</v>
      </c>
      <c r="D88" s="124" t="s">
        <v>516</v>
      </c>
      <c r="E88" s="99"/>
      <c r="F88" s="99"/>
      <c r="G88" s="99"/>
      <c r="H88" s="99"/>
      <c r="I88" s="99"/>
      <c r="J88" s="99"/>
      <c r="K88" s="99"/>
      <c r="L88" s="99"/>
      <c r="M88" s="99"/>
      <c r="N88" s="99"/>
    </row>
    <row r="89" spans="1:14" s="50" customFormat="1" ht="24">
      <c r="A89" s="121">
        <v>28</v>
      </c>
      <c r="B89" s="115" t="s">
        <v>345</v>
      </c>
      <c r="C89" s="139">
        <v>44.9</v>
      </c>
      <c r="D89" s="122" t="s">
        <v>518</v>
      </c>
      <c r="E89" s="99"/>
      <c r="F89" s="99"/>
      <c r="G89" s="99"/>
      <c r="H89" s="99"/>
      <c r="I89" s="99"/>
      <c r="J89" s="99"/>
      <c r="K89" s="99"/>
      <c r="L89" s="99"/>
      <c r="M89" s="99"/>
      <c r="N89" s="99"/>
    </row>
    <row r="90" spans="1:14" s="50" customFormat="1" ht="24">
      <c r="A90" s="121">
        <v>29</v>
      </c>
      <c r="B90" s="115" t="s">
        <v>257</v>
      </c>
      <c r="C90" s="139">
        <v>25.4</v>
      </c>
      <c r="D90" s="122" t="s">
        <v>519</v>
      </c>
      <c r="E90" s="99"/>
      <c r="F90" s="99"/>
      <c r="G90" s="99"/>
      <c r="H90" s="99"/>
      <c r="I90" s="99"/>
      <c r="J90" s="99"/>
      <c r="K90" s="99"/>
      <c r="L90" s="99"/>
      <c r="M90" s="99"/>
      <c r="N90" s="99"/>
    </row>
    <row r="91" spans="1:14" s="50" customFormat="1" ht="24">
      <c r="A91" s="121">
        <v>30</v>
      </c>
      <c r="B91" s="115" t="s">
        <v>348</v>
      </c>
      <c r="C91" s="139">
        <v>38.9</v>
      </c>
      <c r="D91" s="122" t="s">
        <v>520</v>
      </c>
      <c r="E91" s="99"/>
      <c r="F91" s="99"/>
      <c r="G91" s="99"/>
      <c r="H91" s="99"/>
      <c r="I91" s="99"/>
      <c r="J91" s="99"/>
      <c r="K91" s="99"/>
      <c r="L91" s="99"/>
      <c r="M91" s="99"/>
      <c r="N91" s="99"/>
    </row>
    <row r="92" spans="1:14" s="50" customFormat="1" ht="24">
      <c r="A92" s="121">
        <v>31</v>
      </c>
      <c r="B92" s="115" t="s">
        <v>404</v>
      </c>
      <c r="C92" s="139">
        <v>62.5</v>
      </c>
      <c r="D92" s="122" t="s">
        <v>522</v>
      </c>
      <c r="E92" s="99"/>
      <c r="F92" s="99"/>
      <c r="G92" s="99"/>
      <c r="H92" s="99"/>
      <c r="I92" s="99"/>
      <c r="J92" s="99"/>
      <c r="K92" s="99"/>
      <c r="L92" s="99"/>
      <c r="M92" s="99"/>
      <c r="N92" s="99"/>
    </row>
    <row r="93" spans="1:14" s="50" customFormat="1" ht="24">
      <c r="A93" s="121">
        <v>32</v>
      </c>
      <c r="B93" s="115" t="s">
        <v>352</v>
      </c>
      <c r="C93" s="139">
        <v>38.4</v>
      </c>
      <c r="D93" s="122" t="s">
        <v>523</v>
      </c>
      <c r="E93" s="99"/>
      <c r="F93" s="99"/>
      <c r="G93" s="99"/>
      <c r="H93" s="99"/>
      <c r="I93" s="99"/>
      <c r="J93" s="99"/>
      <c r="K93" s="99"/>
      <c r="L93" s="99"/>
      <c r="M93" s="99"/>
      <c r="N93" s="99"/>
    </row>
    <row r="94" spans="1:14" s="50" customFormat="1" ht="24">
      <c r="A94" s="121">
        <v>33</v>
      </c>
      <c r="B94" s="102" t="s">
        <v>353</v>
      </c>
      <c r="C94" s="139">
        <v>128.7</v>
      </c>
      <c r="D94" s="121" t="s">
        <v>524</v>
      </c>
      <c r="E94" s="99"/>
      <c r="F94" s="99"/>
      <c r="G94" s="99"/>
      <c r="H94" s="99"/>
      <c r="I94" s="99"/>
      <c r="J94" s="99"/>
      <c r="K94" s="99"/>
      <c r="L94" s="99"/>
      <c r="M94" s="99"/>
      <c r="N94" s="99"/>
    </row>
    <row r="95" spans="1:14" s="50" customFormat="1" ht="21">
      <c r="A95" s="121">
        <v>34</v>
      </c>
      <c r="B95" s="102" t="s">
        <v>228</v>
      </c>
      <c r="C95" s="139">
        <v>35.3</v>
      </c>
      <c r="D95" s="121" t="s">
        <v>525</v>
      </c>
      <c r="E95" s="99"/>
      <c r="F95" s="99"/>
      <c r="G95" s="99"/>
      <c r="H95" s="99"/>
      <c r="I95" s="99"/>
      <c r="J95" s="99"/>
      <c r="K95" s="99"/>
      <c r="L95" s="99"/>
      <c r="M95" s="99"/>
      <c r="N95" s="99"/>
    </row>
    <row r="96" spans="1:13" s="50" customFormat="1" ht="21">
      <c r="A96" s="121">
        <v>35</v>
      </c>
      <c r="B96" s="102" t="s">
        <v>229</v>
      </c>
      <c r="C96" s="103">
        <v>9.9</v>
      </c>
      <c r="D96" s="121" t="s">
        <v>526</v>
      </c>
      <c r="E96" s="99"/>
      <c r="F96" s="99"/>
      <c r="G96" s="99"/>
      <c r="H96" s="99"/>
      <c r="I96" s="99"/>
      <c r="J96" s="99"/>
      <c r="K96" s="99"/>
      <c r="L96" s="99"/>
      <c r="M96" s="99"/>
    </row>
    <row r="97" spans="1:13" s="50" customFormat="1" ht="21">
      <c r="A97" s="121">
        <v>36</v>
      </c>
      <c r="B97" s="102" t="s">
        <v>387</v>
      </c>
      <c r="C97" s="103">
        <v>68.8</v>
      </c>
      <c r="D97" s="121" t="s">
        <v>527</v>
      </c>
      <c r="E97" s="99"/>
      <c r="F97" s="99"/>
      <c r="G97" s="99"/>
      <c r="H97" s="99"/>
      <c r="I97" s="99"/>
      <c r="J97" s="99"/>
      <c r="K97" s="99"/>
      <c r="L97" s="99"/>
      <c r="M97" s="99"/>
    </row>
    <row r="98" spans="1:13" s="50" customFormat="1" ht="21">
      <c r="A98" s="121">
        <v>37</v>
      </c>
      <c r="B98" s="102" t="s">
        <v>230</v>
      </c>
      <c r="C98" s="139">
        <v>35</v>
      </c>
      <c r="D98" s="121" t="s">
        <v>528</v>
      </c>
      <c r="E98" s="99"/>
      <c r="F98" s="114"/>
      <c r="G98" s="99"/>
      <c r="H98" s="99"/>
      <c r="I98" s="99"/>
      <c r="J98" s="99"/>
      <c r="K98" s="99"/>
      <c r="L98" s="99"/>
      <c r="M98" s="99"/>
    </row>
    <row r="99" spans="1:14" s="50" customFormat="1" ht="21">
      <c r="A99" s="121">
        <v>38</v>
      </c>
      <c r="B99" s="126" t="s">
        <v>354</v>
      </c>
      <c r="C99" s="139">
        <v>70.9</v>
      </c>
      <c r="D99" s="121" t="s">
        <v>529</v>
      </c>
      <c r="E99" s="99"/>
      <c r="F99" s="99"/>
      <c r="G99" s="99"/>
      <c r="H99" s="99"/>
      <c r="I99" s="99"/>
      <c r="J99" s="99"/>
      <c r="K99" s="99"/>
      <c r="L99" s="99"/>
      <c r="M99" s="99"/>
      <c r="N99" s="99"/>
    </row>
    <row r="100" spans="1:14" s="50" customFormat="1" ht="21">
      <c r="A100" s="121">
        <v>39</v>
      </c>
      <c r="B100" s="126" t="s">
        <v>258</v>
      </c>
      <c r="C100" s="139">
        <v>12.3</v>
      </c>
      <c r="D100" s="121" t="s">
        <v>530</v>
      </c>
      <c r="E100" s="99"/>
      <c r="F100" s="99"/>
      <c r="G100" s="99"/>
      <c r="H100" s="99"/>
      <c r="I100" s="99"/>
      <c r="J100" s="99"/>
      <c r="K100" s="99"/>
      <c r="L100" s="99"/>
      <c r="M100" s="99"/>
      <c r="N100" s="99"/>
    </row>
    <row r="101" spans="1:14" s="50" customFormat="1" ht="21">
      <c r="A101" s="121">
        <v>40</v>
      </c>
      <c r="B101" s="102" t="s">
        <v>356</v>
      </c>
      <c r="C101" s="141">
        <v>36.6</v>
      </c>
      <c r="D101" s="121" t="s">
        <v>531</v>
      </c>
      <c r="E101" s="99"/>
      <c r="F101" s="99"/>
      <c r="G101" s="99"/>
      <c r="H101" s="99"/>
      <c r="I101" s="99"/>
      <c r="J101" s="99"/>
      <c r="K101" s="99"/>
      <c r="L101" s="99"/>
      <c r="M101" s="99"/>
      <c r="N101" s="99"/>
    </row>
    <row r="102" spans="1:14" s="50" customFormat="1" ht="21">
      <c r="A102" s="121">
        <v>41</v>
      </c>
      <c r="B102" s="102" t="s">
        <v>357</v>
      </c>
      <c r="C102" s="141">
        <v>15.4</v>
      </c>
      <c r="D102" s="121" t="s">
        <v>533</v>
      </c>
      <c r="E102" s="99"/>
      <c r="F102" s="99"/>
      <c r="G102" s="99"/>
      <c r="H102" s="99"/>
      <c r="I102" s="99"/>
      <c r="J102" s="99"/>
      <c r="K102" s="99"/>
      <c r="L102" s="99"/>
      <c r="M102" s="99"/>
      <c r="N102" s="99"/>
    </row>
    <row r="103" spans="1:14" s="50" customFormat="1" ht="21">
      <c r="A103" s="121">
        <v>42</v>
      </c>
      <c r="B103" s="102" t="s">
        <v>1209</v>
      </c>
      <c r="C103" s="141">
        <v>35.2</v>
      </c>
      <c r="D103" s="121" t="s">
        <v>534</v>
      </c>
      <c r="E103" s="99"/>
      <c r="F103" s="99"/>
      <c r="G103" s="99"/>
      <c r="H103" s="99"/>
      <c r="I103" s="99"/>
      <c r="J103" s="99"/>
      <c r="K103" s="99"/>
      <c r="L103" s="99"/>
      <c r="M103" s="99"/>
      <c r="N103" s="99"/>
    </row>
    <row r="104" spans="1:14" s="50" customFormat="1" ht="21">
      <c r="A104" s="121">
        <v>43</v>
      </c>
      <c r="B104" s="102" t="s">
        <v>363</v>
      </c>
      <c r="C104" s="112">
        <v>37.9</v>
      </c>
      <c r="D104" s="121" t="s">
        <v>535</v>
      </c>
      <c r="E104" s="99"/>
      <c r="F104" s="99"/>
      <c r="G104" s="99"/>
      <c r="H104" s="99"/>
      <c r="I104" s="99"/>
      <c r="J104" s="99"/>
      <c r="K104" s="99"/>
      <c r="L104" s="99"/>
      <c r="M104" s="99"/>
      <c r="N104" s="99"/>
    </row>
    <row r="105" spans="1:14" s="50" customFormat="1" ht="21">
      <c r="A105" s="121">
        <v>44</v>
      </c>
      <c r="B105" s="102" t="s">
        <v>368</v>
      </c>
      <c r="C105" s="139">
        <v>29.9</v>
      </c>
      <c r="D105" s="121" t="s">
        <v>537</v>
      </c>
      <c r="E105" s="99"/>
      <c r="F105" s="99"/>
      <c r="G105" s="99"/>
      <c r="H105" s="99"/>
      <c r="I105" s="99"/>
      <c r="J105" s="99"/>
      <c r="K105" s="99"/>
      <c r="L105" s="99"/>
      <c r="M105" s="99"/>
      <c r="N105" s="99"/>
    </row>
    <row r="106" spans="1:14" s="50" customFormat="1" ht="21">
      <c r="A106" s="121">
        <v>45</v>
      </c>
      <c r="B106" s="102" t="s">
        <v>369</v>
      </c>
      <c r="C106" s="139">
        <v>10.5</v>
      </c>
      <c r="D106" s="121" t="s">
        <v>538</v>
      </c>
      <c r="E106" s="99"/>
      <c r="F106" s="99"/>
      <c r="G106" s="99"/>
      <c r="H106" s="99"/>
      <c r="I106" s="99"/>
      <c r="J106" s="99"/>
      <c r="K106" s="99"/>
      <c r="L106" s="99"/>
      <c r="M106" s="99"/>
      <c r="N106" s="99"/>
    </row>
    <row r="107" spans="1:14" s="50" customFormat="1" ht="21">
      <c r="A107" s="121">
        <v>46</v>
      </c>
      <c r="B107" s="102" t="s">
        <v>370</v>
      </c>
      <c r="C107" s="139">
        <v>41.5</v>
      </c>
      <c r="D107" s="121" t="s">
        <v>539</v>
      </c>
      <c r="E107" s="99"/>
      <c r="F107" s="99"/>
      <c r="G107" s="99"/>
      <c r="H107" s="99"/>
      <c r="I107" s="99"/>
      <c r="J107" s="99"/>
      <c r="K107" s="99"/>
      <c r="L107" s="99"/>
      <c r="M107" s="99"/>
      <c r="N107" s="99"/>
    </row>
    <row r="108" spans="1:14" s="50" customFormat="1" ht="21">
      <c r="A108" s="170"/>
      <c r="B108" s="170"/>
      <c r="C108" s="139">
        <f>SUM(C75:C107)</f>
        <v>1368.1000000000001</v>
      </c>
      <c r="D108" s="109"/>
      <c r="E108" s="99"/>
      <c r="F108" s="99"/>
      <c r="G108" s="99"/>
      <c r="H108" s="99"/>
      <c r="I108" s="99"/>
      <c r="J108" s="99"/>
      <c r="K108" s="99"/>
      <c r="L108" s="99"/>
      <c r="M108" s="99"/>
      <c r="N108" s="99"/>
    </row>
    <row r="109" spans="1:14" s="50" customFormat="1" ht="21">
      <c r="A109" s="109"/>
      <c r="B109" s="171" t="s">
        <v>795</v>
      </c>
      <c r="C109" s="171"/>
      <c r="D109" s="120"/>
      <c r="E109" s="99"/>
      <c r="F109" s="99"/>
      <c r="G109" s="99"/>
      <c r="H109" s="99"/>
      <c r="I109" s="99"/>
      <c r="J109" s="99"/>
      <c r="K109" s="99"/>
      <c r="L109" s="99"/>
      <c r="M109" s="99"/>
      <c r="N109" s="99"/>
    </row>
    <row r="110" spans="1:14" s="50" customFormat="1" ht="21">
      <c r="A110" s="100" t="s">
        <v>3</v>
      </c>
      <c r="B110" s="100" t="s">
        <v>260</v>
      </c>
      <c r="C110" s="100" t="s">
        <v>234</v>
      </c>
      <c r="D110" s="100" t="s">
        <v>235</v>
      </c>
      <c r="E110" s="99"/>
      <c r="F110" s="99"/>
      <c r="G110" s="99"/>
      <c r="H110" s="99"/>
      <c r="I110" s="99"/>
      <c r="J110" s="99"/>
      <c r="K110" s="99"/>
      <c r="L110" s="99"/>
      <c r="M110" s="99"/>
      <c r="N110" s="99"/>
    </row>
    <row r="111" spans="1:14" s="50" customFormat="1" ht="21">
      <c r="A111" s="121">
        <v>47</v>
      </c>
      <c r="B111" s="102" t="s">
        <v>405</v>
      </c>
      <c r="C111" s="139">
        <v>138.2</v>
      </c>
      <c r="D111" s="121" t="s">
        <v>540</v>
      </c>
      <c r="E111" s="99"/>
      <c r="F111" s="99"/>
      <c r="G111" s="99"/>
      <c r="H111" s="99"/>
      <c r="I111" s="99"/>
      <c r="J111" s="99"/>
      <c r="K111" s="99"/>
      <c r="L111" s="99"/>
      <c r="M111" s="99"/>
      <c r="N111" s="99"/>
    </row>
    <row r="112" spans="1:14" s="50" customFormat="1" ht="21">
      <c r="A112" s="121">
        <v>48</v>
      </c>
      <c r="B112" s="102" t="s">
        <v>371</v>
      </c>
      <c r="C112" s="139">
        <v>34</v>
      </c>
      <c r="D112" s="121" t="s">
        <v>541</v>
      </c>
      <c r="E112" s="99"/>
      <c r="F112" s="99"/>
      <c r="G112" s="99"/>
      <c r="H112" s="99"/>
      <c r="I112" s="99"/>
      <c r="J112" s="99"/>
      <c r="K112" s="99"/>
      <c r="L112" s="99"/>
      <c r="M112" s="99"/>
      <c r="N112" s="99"/>
    </row>
    <row r="113" spans="1:14" s="50" customFormat="1" ht="21">
      <c r="A113" s="121">
        <v>49</v>
      </c>
      <c r="B113" s="102" t="s">
        <v>372</v>
      </c>
      <c r="C113" s="139">
        <v>108.8</v>
      </c>
      <c r="D113" s="121" t="s">
        <v>542</v>
      </c>
      <c r="E113" s="99"/>
      <c r="F113" s="99"/>
      <c r="G113" s="99"/>
      <c r="H113" s="99"/>
      <c r="I113" s="99"/>
      <c r="J113" s="99"/>
      <c r="K113" s="99"/>
      <c r="L113" s="99"/>
      <c r="M113" s="99"/>
      <c r="N113" s="99"/>
    </row>
    <row r="114" spans="1:14" s="50" customFormat="1" ht="21">
      <c r="A114" s="121">
        <v>50</v>
      </c>
      <c r="B114" s="102" t="s">
        <v>555</v>
      </c>
      <c r="C114" s="139">
        <v>69</v>
      </c>
      <c r="D114" s="121" t="s">
        <v>543</v>
      </c>
      <c r="E114" s="99"/>
      <c r="F114" s="99"/>
      <c r="G114" s="99"/>
      <c r="H114" s="99"/>
      <c r="I114" s="99"/>
      <c r="J114" s="99"/>
      <c r="K114" s="99"/>
      <c r="L114" s="99"/>
      <c r="M114" s="99"/>
      <c r="N114" s="99"/>
    </row>
    <row r="115" spans="1:14" s="50" customFormat="1" ht="21">
      <c r="A115" s="121">
        <v>51</v>
      </c>
      <c r="B115" s="102" t="s">
        <v>374</v>
      </c>
      <c r="C115" s="139">
        <v>53.2</v>
      </c>
      <c r="D115" s="121" t="s">
        <v>544</v>
      </c>
      <c r="E115" s="99"/>
      <c r="F115" s="99"/>
      <c r="G115" s="99"/>
      <c r="H115" s="99"/>
      <c r="I115" s="99"/>
      <c r="J115" s="99"/>
      <c r="K115" s="99"/>
      <c r="L115" s="99"/>
      <c r="M115" s="99"/>
      <c r="N115" s="99"/>
    </row>
    <row r="116" spans="1:14" s="50" customFormat="1" ht="21">
      <c r="A116" s="121">
        <v>52</v>
      </c>
      <c r="B116" s="102" t="s">
        <v>377</v>
      </c>
      <c r="C116" s="103">
        <v>42</v>
      </c>
      <c r="D116" s="121" t="s">
        <v>546</v>
      </c>
      <c r="E116" s="99"/>
      <c r="F116" s="99"/>
      <c r="G116" s="99"/>
      <c r="H116" s="99"/>
      <c r="I116" s="99"/>
      <c r="J116" s="99"/>
      <c r="K116" s="99"/>
      <c r="L116" s="99"/>
      <c r="M116" s="99"/>
      <c r="N116" s="99"/>
    </row>
    <row r="117" spans="1:14" s="50" customFormat="1" ht="21">
      <c r="A117" s="121">
        <v>53</v>
      </c>
      <c r="B117" s="102" t="s">
        <v>378</v>
      </c>
      <c r="C117" s="139">
        <v>37</v>
      </c>
      <c r="D117" s="121" t="s">
        <v>547</v>
      </c>
      <c r="E117" s="99"/>
      <c r="F117" s="99"/>
      <c r="G117" s="99"/>
      <c r="H117" s="99"/>
      <c r="I117" s="99"/>
      <c r="J117" s="99"/>
      <c r="K117" s="99"/>
      <c r="L117" s="99"/>
      <c r="M117" s="99"/>
      <c r="N117" s="99"/>
    </row>
    <row r="118" spans="1:14" s="50" customFormat="1" ht="21">
      <c r="A118" s="121">
        <v>54</v>
      </c>
      <c r="B118" s="102" t="s">
        <v>380</v>
      </c>
      <c r="C118" s="139">
        <v>113.4</v>
      </c>
      <c r="D118" s="121" t="s">
        <v>549</v>
      </c>
      <c r="E118" s="99"/>
      <c r="F118" s="99"/>
      <c r="G118" s="99"/>
      <c r="H118" s="99"/>
      <c r="I118" s="99"/>
      <c r="J118" s="99"/>
      <c r="K118" s="99"/>
      <c r="L118" s="99"/>
      <c r="M118" s="99"/>
      <c r="N118" s="99"/>
    </row>
    <row r="119" spans="1:14" s="50" customFormat="1" ht="21">
      <c r="A119" s="121">
        <v>55</v>
      </c>
      <c r="B119" s="102" t="s">
        <v>388</v>
      </c>
      <c r="C119" s="141">
        <v>50.4</v>
      </c>
      <c r="D119" s="121" t="s">
        <v>550</v>
      </c>
      <c r="E119" s="99"/>
      <c r="F119" s="99"/>
      <c r="G119" s="99"/>
      <c r="H119" s="99"/>
      <c r="I119" s="99"/>
      <c r="J119" s="99"/>
      <c r="K119" s="99"/>
      <c r="L119" s="99"/>
      <c r="M119" s="99"/>
      <c r="N119" s="99"/>
    </row>
    <row r="120" spans="1:14" s="50" customFormat="1" ht="21">
      <c r="A120" s="121">
        <v>56</v>
      </c>
      <c r="B120" s="102" t="s">
        <v>182</v>
      </c>
      <c r="C120" s="141">
        <v>116.5</v>
      </c>
      <c r="D120" s="121" t="s">
        <v>552</v>
      </c>
      <c r="E120" s="99"/>
      <c r="F120" s="111"/>
      <c r="G120" s="99"/>
      <c r="H120" s="99"/>
      <c r="I120" s="99"/>
      <c r="J120" s="99"/>
      <c r="K120" s="99"/>
      <c r="L120" s="99"/>
      <c r="M120" s="99"/>
      <c r="N120" s="99"/>
    </row>
    <row r="121" spans="1:14" s="50" customFormat="1" ht="21">
      <c r="A121" s="121">
        <v>57</v>
      </c>
      <c r="B121" s="102" t="s">
        <v>391</v>
      </c>
      <c r="C121" s="141">
        <v>43.5</v>
      </c>
      <c r="D121" s="121" t="s">
        <v>553</v>
      </c>
      <c r="E121" s="99"/>
      <c r="F121" s="111"/>
      <c r="G121" s="99"/>
      <c r="H121" s="99"/>
      <c r="I121" s="99"/>
      <c r="J121" s="99"/>
      <c r="K121" s="99"/>
      <c r="L121" s="99"/>
      <c r="M121" s="99"/>
      <c r="N121" s="99"/>
    </row>
    <row r="122" spans="1:14" s="50" customFormat="1" ht="21" customHeight="1" thickBot="1">
      <c r="A122" s="167" t="s">
        <v>184</v>
      </c>
      <c r="B122" s="168"/>
      <c r="C122" s="140">
        <f>SUM(C111:C121)</f>
        <v>806</v>
      </c>
      <c r="D122" s="107">
        <f>C72+C108+C122</f>
        <v>2609</v>
      </c>
      <c r="E122" s="99"/>
      <c r="F122" s="111"/>
      <c r="G122" s="99"/>
      <c r="H122" s="99"/>
      <c r="I122" s="99"/>
      <c r="J122" s="99"/>
      <c r="K122" s="99"/>
      <c r="L122" s="99"/>
      <c r="M122" s="99"/>
      <c r="N122" s="99"/>
    </row>
    <row r="123" spans="1:14" s="50" customFormat="1" ht="21.75" thickTop="1">
      <c r="A123" s="97"/>
      <c r="B123" s="166" t="s">
        <v>790</v>
      </c>
      <c r="C123" s="166"/>
      <c r="D123" s="98"/>
      <c r="E123" s="99"/>
      <c r="F123" s="99"/>
      <c r="G123" s="99"/>
      <c r="H123" s="99"/>
      <c r="I123" s="99"/>
      <c r="J123" s="99"/>
      <c r="K123" s="99"/>
      <c r="L123" s="99"/>
      <c r="M123" s="99"/>
      <c r="N123" s="99"/>
    </row>
    <row r="124" spans="1:14" s="50" customFormat="1" ht="21">
      <c r="A124" s="100" t="s">
        <v>3</v>
      </c>
      <c r="B124" s="100" t="s">
        <v>260</v>
      </c>
      <c r="C124" s="100" t="s">
        <v>234</v>
      </c>
      <c r="D124" s="100" t="s">
        <v>235</v>
      </c>
      <c r="E124" s="99"/>
      <c r="F124" s="99"/>
      <c r="G124" s="99"/>
      <c r="H124" s="99"/>
      <c r="I124" s="99"/>
      <c r="J124" s="99"/>
      <c r="K124" s="99"/>
      <c r="L124" s="99"/>
      <c r="M124" s="99"/>
      <c r="N124" s="99"/>
    </row>
    <row r="125" spans="1:14" s="50" customFormat="1" ht="21">
      <c r="A125" s="121">
        <v>1</v>
      </c>
      <c r="B125" s="102" t="s">
        <v>556</v>
      </c>
      <c r="C125" s="103">
        <v>42.3</v>
      </c>
      <c r="D125" s="121" t="s">
        <v>834</v>
      </c>
      <c r="E125" s="99"/>
      <c r="F125" s="99"/>
      <c r="G125" s="99"/>
      <c r="H125" s="99"/>
      <c r="I125" s="99"/>
      <c r="J125" s="99"/>
      <c r="K125" s="99"/>
      <c r="L125" s="99"/>
      <c r="M125" s="99"/>
      <c r="N125" s="99"/>
    </row>
    <row r="126" spans="1:14" s="50" customFormat="1" ht="21">
      <c r="A126" s="121">
        <v>2</v>
      </c>
      <c r="B126" s="102" t="s">
        <v>557</v>
      </c>
      <c r="C126" s="103">
        <v>33.7</v>
      </c>
      <c r="D126" s="121" t="s">
        <v>835</v>
      </c>
      <c r="E126" s="99"/>
      <c r="F126" s="99"/>
      <c r="G126" s="99"/>
      <c r="H126" s="99"/>
      <c r="I126" s="99"/>
      <c r="J126" s="99"/>
      <c r="K126" s="99"/>
      <c r="L126" s="99"/>
      <c r="M126" s="99"/>
      <c r="N126" s="99"/>
    </row>
    <row r="127" spans="1:14" s="50" customFormat="1" ht="21">
      <c r="A127" s="121">
        <v>3</v>
      </c>
      <c r="B127" s="126" t="s">
        <v>559</v>
      </c>
      <c r="C127" s="136">
        <v>23.3</v>
      </c>
      <c r="D127" s="121" t="s">
        <v>836</v>
      </c>
      <c r="E127" s="99"/>
      <c r="F127" s="99"/>
      <c r="G127" s="99"/>
      <c r="H127" s="99"/>
      <c r="I127" s="99"/>
      <c r="J127" s="99"/>
      <c r="K127" s="99"/>
      <c r="L127" s="99"/>
      <c r="M127" s="99"/>
      <c r="N127" s="99"/>
    </row>
    <row r="128" spans="1:14" s="50" customFormat="1" ht="21">
      <c r="A128" s="121">
        <v>4</v>
      </c>
      <c r="B128" s="102" t="s">
        <v>802</v>
      </c>
      <c r="C128" s="103">
        <v>113.4</v>
      </c>
      <c r="D128" s="121" t="s">
        <v>837</v>
      </c>
      <c r="E128" s="99"/>
      <c r="F128" s="99"/>
      <c r="G128" s="99"/>
      <c r="H128" s="99"/>
      <c r="I128" s="99"/>
      <c r="J128" s="99"/>
      <c r="K128" s="99"/>
      <c r="L128" s="99"/>
      <c r="M128" s="99"/>
      <c r="N128" s="99"/>
    </row>
    <row r="129" spans="1:14" s="50" customFormat="1" ht="21">
      <c r="A129" s="121">
        <v>5</v>
      </c>
      <c r="B129" s="102" t="s">
        <v>587</v>
      </c>
      <c r="C129" s="103">
        <v>95.1</v>
      </c>
      <c r="D129" s="121" t="s">
        <v>838</v>
      </c>
      <c r="E129" s="99"/>
      <c r="F129" s="99"/>
      <c r="G129" s="99"/>
      <c r="H129" s="99"/>
      <c r="I129" s="99"/>
      <c r="J129" s="99"/>
      <c r="K129" s="99"/>
      <c r="L129" s="99"/>
      <c r="M129" s="99"/>
      <c r="N129" s="99"/>
    </row>
    <row r="130" spans="1:14" s="50" customFormat="1" ht="21">
      <c r="A130" s="121">
        <v>6</v>
      </c>
      <c r="B130" s="102" t="s">
        <v>296</v>
      </c>
      <c r="C130" s="103">
        <v>30.9</v>
      </c>
      <c r="D130" s="121" t="s">
        <v>839</v>
      </c>
      <c r="E130" s="99"/>
      <c r="F130" s="99"/>
      <c r="G130" s="99"/>
      <c r="H130" s="99"/>
      <c r="I130" s="99"/>
      <c r="J130" s="99"/>
      <c r="K130" s="99"/>
      <c r="L130" s="99"/>
      <c r="M130" s="99"/>
      <c r="N130" s="99"/>
    </row>
    <row r="131" spans="1:14" s="50" customFormat="1" ht="21">
      <c r="A131" s="121">
        <v>7</v>
      </c>
      <c r="B131" s="115" t="s">
        <v>304</v>
      </c>
      <c r="C131" s="103">
        <v>40</v>
      </c>
      <c r="D131" s="122" t="s">
        <v>840</v>
      </c>
      <c r="E131" s="99"/>
      <c r="F131" s="99"/>
      <c r="G131" s="99"/>
      <c r="H131" s="99"/>
      <c r="I131" s="99"/>
      <c r="J131" s="99"/>
      <c r="K131" s="99"/>
      <c r="L131" s="99"/>
      <c r="M131" s="99"/>
      <c r="N131" s="99"/>
    </row>
    <row r="132" spans="1:14" s="50" customFormat="1" ht="21">
      <c r="A132" s="121">
        <v>8</v>
      </c>
      <c r="B132" s="102" t="s">
        <v>616</v>
      </c>
      <c r="C132" s="103">
        <v>38.5</v>
      </c>
      <c r="D132" s="121" t="s">
        <v>841</v>
      </c>
      <c r="E132" s="99"/>
      <c r="F132" s="99"/>
      <c r="G132" s="99"/>
      <c r="H132" s="99"/>
      <c r="I132" s="99"/>
      <c r="J132" s="99"/>
      <c r="K132" s="99"/>
      <c r="L132" s="99"/>
      <c r="M132" s="99"/>
      <c r="N132" s="99"/>
    </row>
    <row r="133" spans="1:14" s="50" customFormat="1" ht="21">
      <c r="A133" s="121">
        <v>9</v>
      </c>
      <c r="B133" s="102" t="s">
        <v>805</v>
      </c>
      <c r="C133" s="103">
        <v>531.8</v>
      </c>
      <c r="D133" s="121" t="s">
        <v>842</v>
      </c>
      <c r="E133" s="99"/>
      <c r="F133" s="99"/>
      <c r="G133" s="99"/>
      <c r="H133" s="99"/>
      <c r="I133" s="99"/>
      <c r="J133" s="99"/>
      <c r="K133" s="99"/>
      <c r="L133" s="99"/>
      <c r="M133" s="99"/>
      <c r="N133" s="99"/>
    </row>
    <row r="134" spans="1:14" s="50" customFormat="1" ht="21">
      <c r="A134" s="121">
        <v>10</v>
      </c>
      <c r="B134" s="126" t="s">
        <v>658</v>
      </c>
      <c r="C134" s="136">
        <v>35.3</v>
      </c>
      <c r="D134" s="121" t="s">
        <v>843</v>
      </c>
      <c r="E134" s="99"/>
      <c r="F134" s="99"/>
      <c r="G134" s="99"/>
      <c r="H134" s="99"/>
      <c r="I134" s="99"/>
      <c r="J134" s="99"/>
      <c r="K134" s="99"/>
      <c r="L134" s="99"/>
      <c r="M134" s="99"/>
      <c r="N134" s="99"/>
    </row>
    <row r="135" spans="1:14" s="50" customFormat="1" ht="21">
      <c r="A135" s="121">
        <v>11</v>
      </c>
      <c r="B135" s="102" t="s">
        <v>667</v>
      </c>
      <c r="C135" s="103">
        <v>61.5</v>
      </c>
      <c r="D135" s="121" t="s">
        <v>844</v>
      </c>
      <c r="E135" s="99"/>
      <c r="F135" s="99"/>
      <c r="G135" s="99"/>
      <c r="H135" s="99"/>
      <c r="I135" s="99"/>
      <c r="J135" s="99"/>
      <c r="K135" s="99"/>
      <c r="L135" s="99"/>
      <c r="M135" s="99"/>
      <c r="N135" s="99"/>
    </row>
    <row r="136" spans="1:14" s="50" customFormat="1" ht="21">
      <c r="A136" s="121">
        <v>12</v>
      </c>
      <c r="B136" s="102" t="s">
        <v>808</v>
      </c>
      <c r="C136" s="103">
        <v>68.6</v>
      </c>
      <c r="D136" s="121" t="s">
        <v>845</v>
      </c>
      <c r="E136" s="99"/>
      <c r="F136" s="99"/>
      <c r="G136" s="99"/>
      <c r="H136" s="99"/>
      <c r="I136" s="99"/>
      <c r="J136" s="99"/>
      <c r="K136" s="99"/>
      <c r="L136" s="99"/>
      <c r="M136" s="99"/>
      <c r="N136" s="99"/>
    </row>
    <row r="137" spans="1:14" s="50" customFormat="1" ht="21">
      <c r="A137" s="121">
        <v>13</v>
      </c>
      <c r="B137" s="102" t="s">
        <v>682</v>
      </c>
      <c r="C137" s="103">
        <v>126.2</v>
      </c>
      <c r="D137" s="121" t="s">
        <v>846</v>
      </c>
      <c r="E137" s="99"/>
      <c r="F137" s="99"/>
      <c r="G137" s="99"/>
      <c r="H137" s="99"/>
      <c r="I137" s="99"/>
      <c r="J137" s="99"/>
      <c r="K137" s="99"/>
      <c r="L137" s="99"/>
      <c r="M137" s="99"/>
      <c r="N137" s="99"/>
    </row>
    <row r="138" spans="1:14" s="50" customFormat="1" ht="21">
      <c r="A138" s="121">
        <v>14</v>
      </c>
      <c r="B138" s="102" t="s">
        <v>684</v>
      </c>
      <c r="C138" s="103">
        <v>36.6</v>
      </c>
      <c r="D138" s="121" t="s">
        <v>847</v>
      </c>
      <c r="E138" s="99"/>
      <c r="F138" s="99"/>
      <c r="G138" s="99"/>
      <c r="H138" s="99"/>
      <c r="I138" s="99"/>
      <c r="J138" s="99"/>
      <c r="K138" s="99"/>
      <c r="L138" s="99"/>
      <c r="M138" s="99"/>
      <c r="N138" s="99"/>
    </row>
    <row r="139" spans="1:14" s="50" customFormat="1" ht="21">
      <c r="A139" s="121">
        <v>15</v>
      </c>
      <c r="B139" s="126" t="s">
        <v>703</v>
      </c>
      <c r="C139" s="136">
        <v>11.5</v>
      </c>
      <c r="D139" s="121" t="s">
        <v>848</v>
      </c>
      <c r="E139" s="99"/>
      <c r="F139" s="99"/>
      <c r="G139" s="99"/>
      <c r="H139" s="99"/>
      <c r="I139" s="99"/>
      <c r="J139" s="99"/>
      <c r="K139" s="99"/>
      <c r="L139" s="99"/>
      <c r="M139" s="99"/>
      <c r="N139" s="99"/>
    </row>
    <row r="140" spans="1:14" s="50" customFormat="1" ht="21">
      <c r="A140" s="121">
        <v>16</v>
      </c>
      <c r="B140" s="102" t="s">
        <v>810</v>
      </c>
      <c r="C140" s="103">
        <v>21</v>
      </c>
      <c r="D140" s="121" t="s">
        <v>849</v>
      </c>
      <c r="E140" s="99"/>
      <c r="F140" s="99"/>
      <c r="G140" s="99"/>
      <c r="H140" s="99"/>
      <c r="I140" s="99"/>
      <c r="J140" s="99"/>
      <c r="K140" s="99"/>
      <c r="L140" s="99"/>
      <c r="M140" s="99"/>
      <c r="N140" s="99"/>
    </row>
    <row r="141" spans="1:14" s="50" customFormat="1" ht="21">
      <c r="A141" s="121">
        <v>17</v>
      </c>
      <c r="B141" s="102" t="s">
        <v>710</v>
      </c>
      <c r="C141" s="103">
        <v>36.3</v>
      </c>
      <c r="D141" s="121" t="s">
        <v>850</v>
      </c>
      <c r="E141" s="99"/>
      <c r="F141" s="99"/>
      <c r="G141" s="99"/>
      <c r="H141" s="99"/>
      <c r="I141" s="99"/>
      <c r="J141" s="99"/>
      <c r="K141" s="99"/>
      <c r="L141" s="99"/>
      <c r="M141" s="99"/>
      <c r="N141" s="99"/>
    </row>
    <row r="142" spans="1:14" s="50" customFormat="1" ht="21">
      <c r="A142" s="121">
        <v>18</v>
      </c>
      <c r="B142" s="102" t="s">
        <v>712</v>
      </c>
      <c r="C142" s="103">
        <v>23.9</v>
      </c>
      <c r="D142" s="121" t="s">
        <v>851</v>
      </c>
      <c r="E142" s="99"/>
      <c r="F142" s="99"/>
      <c r="G142" s="99"/>
      <c r="H142" s="99"/>
      <c r="I142" s="99"/>
      <c r="J142" s="99"/>
      <c r="K142" s="99"/>
      <c r="L142" s="99"/>
      <c r="M142" s="99"/>
      <c r="N142" s="99"/>
    </row>
    <row r="143" spans="1:14" s="50" customFormat="1" ht="21">
      <c r="A143" s="170"/>
      <c r="B143" s="170"/>
      <c r="C143" s="139">
        <f>SUM(C125:C142)</f>
        <v>1369.8999999999996</v>
      </c>
      <c r="D143" s="109"/>
      <c r="E143" s="99"/>
      <c r="F143" s="99"/>
      <c r="G143" s="99"/>
      <c r="H143" s="99"/>
      <c r="I143" s="99"/>
      <c r="J143" s="99"/>
      <c r="K143" s="99"/>
      <c r="L143" s="99"/>
      <c r="M143" s="99"/>
      <c r="N143" s="99"/>
    </row>
    <row r="144" spans="1:14" s="50" customFormat="1" ht="21">
      <c r="A144" s="109"/>
      <c r="B144" s="109"/>
      <c r="C144" s="145"/>
      <c r="D144" s="109"/>
      <c r="E144" s="99"/>
      <c r="F144" s="99"/>
      <c r="G144" s="99"/>
      <c r="H144" s="99"/>
      <c r="I144" s="99"/>
      <c r="J144" s="99"/>
      <c r="K144" s="99"/>
      <c r="L144" s="99"/>
      <c r="M144" s="99"/>
      <c r="N144" s="99"/>
    </row>
    <row r="145" spans="1:14" s="50" customFormat="1" ht="21">
      <c r="A145" s="97"/>
      <c r="B145" s="166" t="s">
        <v>790</v>
      </c>
      <c r="C145" s="166"/>
      <c r="D145" s="98"/>
      <c r="E145" s="99"/>
      <c r="F145" s="99"/>
      <c r="G145" s="99"/>
      <c r="H145" s="99"/>
      <c r="I145" s="99"/>
      <c r="J145" s="99"/>
      <c r="K145" s="99"/>
      <c r="L145" s="99"/>
      <c r="M145" s="99"/>
      <c r="N145" s="99"/>
    </row>
    <row r="146" spans="1:14" s="50" customFormat="1" ht="21">
      <c r="A146" s="100" t="s">
        <v>3</v>
      </c>
      <c r="B146" s="100" t="s">
        <v>260</v>
      </c>
      <c r="C146" s="100" t="s">
        <v>234</v>
      </c>
      <c r="D146" s="100" t="s">
        <v>235</v>
      </c>
      <c r="E146" s="99"/>
      <c r="F146" s="99"/>
      <c r="G146" s="99"/>
      <c r="H146" s="99"/>
      <c r="I146" s="99"/>
      <c r="J146" s="99"/>
      <c r="K146" s="99"/>
      <c r="L146" s="99"/>
      <c r="M146" s="99"/>
      <c r="N146" s="99"/>
    </row>
    <row r="147" spans="1:14" s="50" customFormat="1" ht="21">
      <c r="A147" s="121">
        <v>19</v>
      </c>
      <c r="B147" s="102" t="s">
        <v>714</v>
      </c>
      <c r="C147" s="103">
        <v>21.2</v>
      </c>
      <c r="D147" s="121" t="s">
        <v>852</v>
      </c>
      <c r="E147" s="99"/>
      <c r="F147" s="99"/>
      <c r="G147" s="99"/>
      <c r="H147" s="99"/>
      <c r="I147" s="99"/>
      <c r="J147" s="99"/>
      <c r="K147" s="99"/>
      <c r="L147" s="99"/>
      <c r="M147" s="99"/>
      <c r="N147" s="99"/>
    </row>
    <row r="148" spans="1:14" s="50" customFormat="1" ht="21">
      <c r="A148" s="121">
        <v>20</v>
      </c>
      <c r="B148" s="102" t="s">
        <v>811</v>
      </c>
      <c r="C148" s="103">
        <v>91.7</v>
      </c>
      <c r="D148" s="121" t="s">
        <v>853</v>
      </c>
      <c r="E148" s="99"/>
      <c r="F148" s="99"/>
      <c r="G148" s="99"/>
      <c r="H148" s="99"/>
      <c r="I148" s="99"/>
      <c r="J148" s="99"/>
      <c r="K148" s="99"/>
      <c r="L148" s="99"/>
      <c r="M148" s="99"/>
      <c r="N148" s="99"/>
    </row>
    <row r="149" spans="1:14" s="50" customFormat="1" ht="21">
      <c r="A149" s="121">
        <v>21</v>
      </c>
      <c r="B149" s="102" t="s">
        <v>719</v>
      </c>
      <c r="C149" s="103">
        <v>14.7</v>
      </c>
      <c r="D149" s="121" t="s">
        <v>854</v>
      </c>
      <c r="E149" s="99"/>
      <c r="F149" s="99"/>
      <c r="G149" s="99"/>
      <c r="H149" s="99"/>
      <c r="I149" s="99"/>
      <c r="J149" s="99"/>
      <c r="K149" s="99"/>
      <c r="L149" s="99"/>
      <c r="M149" s="99"/>
      <c r="N149" s="99"/>
    </row>
    <row r="150" spans="1:14" s="50" customFormat="1" ht="21">
      <c r="A150" s="121">
        <v>22</v>
      </c>
      <c r="B150" s="102" t="s">
        <v>723</v>
      </c>
      <c r="C150" s="103">
        <v>34.4</v>
      </c>
      <c r="D150" s="121" t="s">
        <v>855</v>
      </c>
      <c r="E150" s="99"/>
      <c r="F150" s="99"/>
      <c r="G150" s="99"/>
      <c r="H150" s="99"/>
      <c r="I150" s="99"/>
      <c r="J150" s="99"/>
      <c r="K150" s="99"/>
      <c r="L150" s="99"/>
      <c r="M150" s="99"/>
      <c r="N150" s="99"/>
    </row>
    <row r="151" spans="1:14" s="50" customFormat="1" ht="21">
      <c r="A151" s="121">
        <v>23</v>
      </c>
      <c r="B151" s="102" t="s">
        <v>725</v>
      </c>
      <c r="C151" s="103">
        <v>85.5</v>
      </c>
      <c r="D151" s="121" t="s">
        <v>856</v>
      </c>
      <c r="E151" s="99"/>
      <c r="F151" s="99"/>
      <c r="G151" s="99"/>
      <c r="H151" s="99"/>
      <c r="I151" s="99"/>
      <c r="J151" s="99"/>
      <c r="K151" s="99"/>
      <c r="L151" s="99"/>
      <c r="M151" s="99"/>
      <c r="N151" s="99"/>
    </row>
    <row r="152" spans="1:14" s="50" customFormat="1" ht="21">
      <c r="A152" s="121">
        <v>24</v>
      </c>
      <c r="B152" s="102" t="s">
        <v>729</v>
      </c>
      <c r="C152" s="103">
        <v>49.2</v>
      </c>
      <c r="D152" s="121" t="s">
        <v>857</v>
      </c>
      <c r="E152" s="99"/>
      <c r="F152" s="99"/>
      <c r="G152" s="99"/>
      <c r="H152" s="99"/>
      <c r="I152" s="99"/>
      <c r="J152" s="99"/>
      <c r="K152" s="99"/>
      <c r="L152" s="99"/>
      <c r="M152" s="99"/>
      <c r="N152" s="99"/>
    </row>
    <row r="153" spans="1:14" s="50" customFormat="1" ht="21">
      <c r="A153" s="121">
        <v>25</v>
      </c>
      <c r="B153" s="102" t="s">
        <v>731</v>
      </c>
      <c r="C153" s="103">
        <v>27.1</v>
      </c>
      <c r="D153" s="121" t="s">
        <v>858</v>
      </c>
      <c r="E153" s="99"/>
      <c r="F153" s="99"/>
      <c r="G153" s="99"/>
      <c r="H153" s="99"/>
      <c r="I153" s="99"/>
      <c r="J153" s="99"/>
      <c r="K153" s="99"/>
      <c r="L153" s="99"/>
      <c r="M153" s="99"/>
      <c r="N153" s="99"/>
    </row>
    <row r="154" spans="1:14" s="50" customFormat="1" ht="21">
      <c r="A154" s="121">
        <v>26</v>
      </c>
      <c r="B154" s="102" t="s">
        <v>814</v>
      </c>
      <c r="C154" s="103">
        <v>26.2</v>
      </c>
      <c r="D154" s="121" t="s">
        <v>859</v>
      </c>
      <c r="E154" s="99"/>
      <c r="F154" s="99"/>
      <c r="G154" s="99"/>
      <c r="H154" s="99"/>
      <c r="I154" s="99"/>
      <c r="J154" s="99"/>
      <c r="K154" s="99"/>
      <c r="L154" s="99"/>
      <c r="M154" s="99"/>
      <c r="N154" s="99"/>
    </row>
    <row r="155" spans="1:14" s="50" customFormat="1" ht="21">
      <c r="A155" s="121">
        <v>27</v>
      </c>
      <c r="B155" s="102" t="s">
        <v>742</v>
      </c>
      <c r="C155" s="103">
        <v>28.5</v>
      </c>
      <c r="D155" s="121" t="s">
        <v>860</v>
      </c>
      <c r="E155" s="99"/>
      <c r="F155" s="99"/>
      <c r="G155" s="99"/>
      <c r="H155" s="99"/>
      <c r="I155" s="99"/>
      <c r="J155" s="99"/>
      <c r="K155" s="99"/>
      <c r="L155" s="99"/>
      <c r="M155" s="99"/>
      <c r="N155" s="99"/>
    </row>
    <row r="156" spans="1:14" s="50" customFormat="1" ht="21">
      <c r="A156" s="121">
        <v>28</v>
      </c>
      <c r="B156" s="102" t="s">
        <v>746</v>
      </c>
      <c r="C156" s="103">
        <v>37.1</v>
      </c>
      <c r="D156" s="121" t="s">
        <v>861</v>
      </c>
      <c r="E156" s="99"/>
      <c r="F156" s="99"/>
      <c r="G156" s="99"/>
      <c r="H156" s="99"/>
      <c r="I156" s="99"/>
      <c r="J156" s="99"/>
      <c r="K156" s="99"/>
      <c r="L156" s="99"/>
      <c r="M156" s="99"/>
      <c r="N156" s="99"/>
    </row>
    <row r="157" spans="1:14" s="50" customFormat="1" ht="21">
      <c r="A157" s="121">
        <v>29</v>
      </c>
      <c r="B157" s="102" t="s">
        <v>754</v>
      </c>
      <c r="C157" s="103">
        <v>37.6</v>
      </c>
      <c r="D157" s="121" t="s">
        <v>862</v>
      </c>
      <c r="E157" s="99"/>
      <c r="F157" s="99"/>
      <c r="G157" s="99"/>
      <c r="H157" s="99"/>
      <c r="I157" s="99"/>
      <c r="J157" s="99"/>
      <c r="K157" s="99"/>
      <c r="L157" s="99"/>
      <c r="M157" s="99"/>
      <c r="N157" s="99"/>
    </row>
    <row r="158" spans="1:14" s="50" customFormat="1" ht="21">
      <c r="A158" s="121">
        <v>30</v>
      </c>
      <c r="B158" s="102" t="s">
        <v>760</v>
      </c>
      <c r="C158" s="103">
        <v>38.5</v>
      </c>
      <c r="D158" s="121" t="s">
        <v>863</v>
      </c>
      <c r="E158" s="99"/>
      <c r="F158" s="99"/>
      <c r="G158" s="99"/>
      <c r="H158" s="99"/>
      <c r="I158" s="99"/>
      <c r="J158" s="99"/>
      <c r="K158" s="99"/>
      <c r="L158" s="99"/>
      <c r="M158" s="99"/>
      <c r="N158" s="99"/>
    </row>
    <row r="159" spans="1:14" s="50" customFormat="1" ht="21">
      <c r="A159" s="121">
        <v>31</v>
      </c>
      <c r="B159" s="102" t="s">
        <v>762</v>
      </c>
      <c r="C159" s="103">
        <v>200.7</v>
      </c>
      <c r="D159" s="121" t="s">
        <v>864</v>
      </c>
      <c r="E159" s="99"/>
      <c r="F159" s="99"/>
      <c r="G159" s="99"/>
      <c r="H159" s="99"/>
      <c r="I159" s="99"/>
      <c r="J159" s="99"/>
      <c r="K159" s="99"/>
      <c r="L159" s="99"/>
      <c r="M159" s="99"/>
      <c r="N159" s="99"/>
    </row>
    <row r="160" spans="1:14" s="50" customFormat="1" ht="21">
      <c r="A160" s="121">
        <v>32</v>
      </c>
      <c r="B160" s="102" t="s">
        <v>777</v>
      </c>
      <c r="C160" s="103">
        <v>72.8</v>
      </c>
      <c r="D160" s="121" t="s">
        <v>865</v>
      </c>
      <c r="E160" s="99"/>
      <c r="F160" s="99"/>
      <c r="G160" s="99"/>
      <c r="H160" s="99"/>
      <c r="I160" s="99"/>
      <c r="J160" s="99"/>
      <c r="K160" s="99"/>
      <c r="L160" s="99"/>
      <c r="M160" s="99"/>
      <c r="N160" s="99"/>
    </row>
    <row r="161" spans="1:14" s="50" customFormat="1" ht="21">
      <c r="A161" s="121">
        <v>33</v>
      </c>
      <c r="B161" s="102" t="s">
        <v>781</v>
      </c>
      <c r="C161" s="103">
        <v>27.8</v>
      </c>
      <c r="D161" s="121" t="s">
        <v>866</v>
      </c>
      <c r="E161" s="99"/>
      <c r="F161" s="99"/>
      <c r="G161" s="99"/>
      <c r="H161" s="99"/>
      <c r="I161" s="99"/>
      <c r="J161" s="99"/>
      <c r="K161" s="99"/>
      <c r="L161" s="99"/>
      <c r="M161" s="99"/>
      <c r="N161" s="99"/>
    </row>
    <row r="162" spans="1:14" s="50" customFormat="1" ht="21">
      <c r="A162" s="121">
        <v>34</v>
      </c>
      <c r="B162" s="126" t="s">
        <v>783</v>
      </c>
      <c r="C162" s="136">
        <v>56.7</v>
      </c>
      <c r="D162" s="121" t="s">
        <v>867</v>
      </c>
      <c r="E162" s="99"/>
      <c r="F162" s="99"/>
      <c r="G162" s="99"/>
      <c r="H162" s="99"/>
      <c r="I162" s="99"/>
      <c r="J162" s="99"/>
      <c r="K162" s="99"/>
      <c r="L162" s="99"/>
      <c r="M162" s="99"/>
      <c r="N162" s="99"/>
    </row>
    <row r="163" spans="1:14" s="50" customFormat="1" ht="21">
      <c r="A163" s="121">
        <v>35</v>
      </c>
      <c r="B163" s="126" t="s">
        <v>818</v>
      </c>
      <c r="C163" s="136">
        <v>33.4</v>
      </c>
      <c r="D163" s="121" t="s">
        <v>868</v>
      </c>
      <c r="E163" s="99"/>
      <c r="F163" s="99"/>
      <c r="G163" s="99"/>
      <c r="H163" s="99"/>
      <c r="I163" s="99"/>
      <c r="J163" s="99"/>
      <c r="K163" s="99"/>
      <c r="L163" s="99"/>
      <c r="M163" s="99"/>
      <c r="N163" s="99"/>
    </row>
    <row r="164" spans="1:14" s="50" customFormat="1" ht="21">
      <c r="A164" s="121">
        <v>36</v>
      </c>
      <c r="B164" s="102" t="s">
        <v>785</v>
      </c>
      <c r="C164" s="103">
        <v>71.6</v>
      </c>
      <c r="D164" s="121" t="s">
        <v>869</v>
      </c>
      <c r="E164" s="99"/>
      <c r="F164" s="99"/>
      <c r="G164" s="99"/>
      <c r="H164" s="99"/>
      <c r="I164" s="99"/>
      <c r="J164" s="99"/>
      <c r="K164" s="99"/>
      <c r="L164" s="99"/>
      <c r="M164" s="99"/>
      <c r="N164" s="99"/>
    </row>
    <row r="165" spans="1:14" s="50" customFormat="1" ht="21">
      <c r="A165" s="121">
        <v>37</v>
      </c>
      <c r="B165" s="102" t="s">
        <v>789</v>
      </c>
      <c r="C165" s="103">
        <v>42.4</v>
      </c>
      <c r="D165" s="121" t="s">
        <v>870</v>
      </c>
      <c r="E165" s="99"/>
      <c r="F165" s="99"/>
      <c r="G165" s="99"/>
      <c r="H165" s="99"/>
      <c r="I165" s="99"/>
      <c r="J165" s="99"/>
      <c r="K165" s="99"/>
      <c r="L165" s="99"/>
      <c r="M165" s="99"/>
      <c r="N165" s="99"/>
    </row>
    <row r="166" spans="1:14" s="50" customFormat="1" ht="21.75" thickBot="1">
      <c r="A166" s="104" t="s">
        <v>184</v>
      </c>
      <c r="B166" s="127"/>
      <c r="C166" s="140">
        <f>SUM(C147:C165)</f>
        <v>997.1</v>
      </c>
      <c r="D166" s="107">
        <f>C143+C166</f>
        <v>2366.9999999999995</v>
      </c>
      <c r="E166" s="99"/>
      <c r="F166" s="99"/>
      <c r="G166" s="99"/>
      <c r="H166" s="99"/>
      <c r="I166" s="99"/>
      <c r="J166" s="99"/>
      <c r="K166" s="99"/>
      <c r="L166" s="99"/>
      <c r="M166" s="99"/>
      <c r="N166" s="99"/>
    </row>
    <row r="167" spans="1:14" s="50" customFormat="1" ht="21.75" thickTop="1">
      <c r="A167" s="108"/>
      <c r="B167" s="132"/>
      <c r="C167" s="144"/>
      <c r="D167" s="110"/>
      <c r="E167" s="99"/>
      <c r="F167" s="99"/>
      <c r="G167" s="99"/>
      <c r="H167" s="99"/>
      <c r="I167" s="99"/>
      <c r="J167" s="99"/>
      <c r="K167" s="99"/>
      <c r="L167" s="99"/>
      <c r="M167" s="99"/>
      <c r="N167" s="99"/>
    </row>
    <row r="168" spans="1:14" s="50" customFormat="1" ht="21">
      <c r="A168" s="97"/>
      <c r="B168" s="166" t="s">
        <v>833</v>
      </c>
      <c r="C168" s="166"/>
      <c r="D168" s="98"/>
      <c r="E168" s="99"/>
      <c r="F168" s="99"/>
      <c r="G168" s="99"/>
      <c r="H168" s="99"/>
      <c r="I168" s="99"/>
      <c r="J168" s="99"/>
      <c r="K168" s="99"/>
      <c r="L168" s="99"/>
      <c r="M168" s="99"/>
      <c r="N168" s="99"/>
    </row>
    <row r="169" spans="1:14" s="50" customFormat="1" ht="21">
      <c r="A169" s="100" t="s">
        <v>3</v>
      </c>
      <c r="B169" s="100" t="s">
        <v>260</v>
      </c>
      <c r="C169" s="100" t="s">
        <v>234</v>
      </c>
      <c r="D169" s="100" t="s">
        <v>235</v>
      </c>
      <c r="E169" s="99"/>
      <c r="F169" s="99"/>
      <c r="G169" s="99"/>
      <c r="H169" s="99"/>
      <c r="I169" s="99"/>
      <c r="J169" s="99"/>
      <c r="K169" s="99"/>
      <c r="L169" s="99"/>
      <c r="M169" s="99"/>
      <c r="N169" s="99"/>
    </row>
    <row r="170" spans="1:14" s="50" customFormat="1" ht="21">
      <c r="A170" s="121">
        <v>1</v>
      </c>
      <c r="B170" s="102" t="s">
        <v>871</v>
      </c>
      <c r="C170" s="139">
        <v>35.2</v>
      </c>
      <c r="D170" s="121" t="s">
        <v>872</v>
      </c>
      <c r="E170" s="99"/>
      <c r="F170" s="99"/>
      <c r="G170" s="99"/>
      <c r="H170" s="99"/>
      <c r="I170" s="99"/>
      <c r="J170" s="99"/>
      <c r="K170" s="99"/>
      <c r="L170" s="99"/>
      <c r="M170" s="99"/>
      <c r="N170" s="99"/>
    </row>
    <row r="171" spans="1:14" s="50" customFormat="1" ht="21">
      <c r="A171" s="121">
        <v>2</v>
      </c>
      <c r="B171" s="102" t="s">
        <v>873</v>
      </c>
      <c r="C171" s="139">
        <v>5.6</v>
      </c>
      <c r="D171" s="121" t="s">
        <v>874</v>
      </c>
      <c r="E171" s="99"/>
      <c r="F171" s="99"/>
      <c r="G171" s="99"/>
      <c r="H171" s="99"/>
      <c r="I171" s="99"/>
      <c r="J171" s="99"/>
      <c r="K171" s="99"/>
      <c r="L171" s="99"/>
      <c r="M171" s="99"/>
      <c r="N171" s="99"/>
    </row>
    <row r="172" spans="1:14" s="50" customFormat="1" ht="21">
      <c r="A172" s="121">
        <v>3</v>
      </c>
      <c r="B172" s="102" t="s">
        <v>875</v>
      </c>
      <c r="C172" s="139">
        <v>219.7</v>
      </c>
      <c r="D172" s="121" t="s">
        <v>876</v>
      </c>
      <c r="E172" s="99"/>
      <c r="F172" s="99"/>
      <c r="G172" s="99"/>
      <c r="H172" s="99"/>
      <c r="I172" s="99"/>
      <c r="J172" s="99"/>
      <c r="K172" s="99"/>
      <c r="L172" s="99"/>
      <c r="M172" s="99"/>
      <c r="N172" s="99"/>
    </row>
    <row r="173" spans="1:14" s="50" customFormat="1" ht="21">
      <c r="A173" s="121">
        <v>4</v>
      </c>
      <c r="B173" s="102" t="s">
        <v>877</v>
      </c>
      <c r="C173" s="139">
        <v>18.2</v>
      </c>
      <c r="D173" s="121" t="s">
        <v>878</v>
      </c>
      <c r="E173" s="99"/>
      <c r="F173" s="99"/>
      <c r="G173" s="99"/>
      <c r="H173" s="99"/>
      <c r="I173" s="99"/>
      <c r="J173" s="99"/>
      <c r="K173" s="99"/>
      <c r="L173" s="99"/>
      <c r="M173" s="99"/>
      <c r="N173" s="99"/>
    </row>
    <row r="174" spans="1:14" s="50" customFormat="1" ht="21">
      <c r="A174" s="121">
        <v>5</v>
      </c>
      <c r="B174" s="102" t="s">
        <v>879</v>
      </c>
      <c r="C174" s="139">
        <v>30.2</v>
      </c>
      <c r="D174" s="121" t="s">
        <v>880</v>
      </c>
      <c r="E174" s="99"/>
      <c r="F174" s="99"/>
      <c r="G174" s="99"/>
      <c r="H174" s="99"/>
      <c r="I174" s="99"/>
      <c r="J174" s="99"/>
      <c r="K174" s="99"/>
      <c r="L174" s="99"/>
      <c r="M174" s="99"/>
      <c r="N174" s="99"/>
    </row>
    <row r="175" spans="1:14" s="50" customFormat="1" ht="21">
      <c r="A175" s="121">
        <v>6</v>
      </c>
      <c r="B175" s="102" t="s">
        <v>881</v>
      </c>
      <c r="C175" s="139">
        <v>12.7</v>
      </c>
      <c r="D175" s="121" t="s">
        <v>882</v>
      </c>
      <c r="E175" s="99"/>
      <c r="F175" s="99"/>
      <c r="G175" s="99"/>
      <c r="H175" s="99"/>
      <c r="I175" s="99"/>
      <c r="J175" s="99"/>
      <c r="K175" s="99"/>
      <c r="L175" s="99"/>
      <c r="M175" s="99"/>
      <c r="N175" s="99"/>
    </row>
    <row r="176" spans="1:14" s="50" customFormat="1" ht="21">
      <c r="A176" s="121">
        <v>7</v>
      </c>
      <c r="B176" s="102" t="s">
        <v>883</v>
      </c>
      <c r="C176" s="139">
        <v>14.4</v>
      </c>
      <c r="D176" s="121" t="s">
        <v>884</v>
      </c>
      <c r="E176" s="99"/>
      <c r="F176" s="99"/>
      <c r="G176" s="99"/>
      <c r="H176" s="99"/>
      <c r="I176" s="99"/>
      <c r="J176" s="99"/>
      <c r="K176" s="99"/>
      <c r="L176" s="99"/>
      <c r="M176" s="99"/>
      <c r="N176" s="99"/>
    </row>
    <row r="177" spans="1:14" s="50" customFormat="1" ht="21">
      <c r="A177" s="121">
        <v>8</v>
      </c>
      <c r="B177" s="102" t="s">
        <v>556</v>
      </c>
      <c r="C177" s="139">
        <v>42.3</v>
      </c>
      <c r="D177" s="121" t="s">
        <v>834</v>
      </c>
      <c r="E177" s="99"/>
      <c r="F177" s="99"/>
      <c r="G177" s="99"/>
      <c r="H177" s="99"/>
      <c r="I177" s="99"/>
      <c r="J177" s="99"/>
      <c r="K177" s="99"/>
      <c r="L177" s="99"/>
      <c r="M177" s="99"/>
      <c r="N177" s="99"/>
    </row>
    <row r="178" spans="1:14" s="50" customFormat="1" ht="21">
      <c r="A178" s="121">
        <v>9</v>
      </c>
      <c r="B178" s="102" t="s">
        <v>557</v>
      </c>
      <c r="C178" s="139">
        <v>33.7</v>
      </c>
      <c r="D178" s="121" t="s">
        <v>835</v>
      </c>
      <c r="E178" s="99"/>
      <c r="F178" s="99"/>
      <c r="G178" s="99"/>
      <c r="H178" s="99"/>
      <c r="I178" s="99"/>
      <c r="J178" s="99"/>
      <c r="K178" s="99"/>
      <c r="L178" s="99"/>
      <c r="M178" s="99"/>
      <c r="N178" s="99"/>
    </row>
    <row r="179" spans="1:14" s="50" customFormat="1" ht="21">
      <c r="A179" s="121">
        <v>10</v>
      </c>
      <c r="B179" s="102" t="s">
        <v>885</v>
      </c>
      <c r="C179" s="139">
        <v>18.8</v>
      </c>
      <c r="D179" s="121" t="s">
        <v>886</v>
      </c>
      <c r="E179" s="99"/>
      <c r="F179" s="99"/>
      <c r="G179" s="99"/>
      <c r="H179" s="99"/>
      <c r="I179" s="99"/>
      <c r="J179" s="99"/>
      <c r="K179" s="99"/>
      <c r="L179" s="99"/>
      <c r="M179" s="99"/>
      <c r="N179" s="99"/>
    </row>
    <row r="180" spans="1:14" s="50" customFormat="1" ht="21">
      <c r="A180" s="170"/>
      <c r="B180" s="170"/>
      <c r="C180" s="139">
        <f>SUM(C170:C179)</f>
        <v>430.79999999999995</v>
      </c>
      <c r="D180" s="109"/>
      <c r="E180" s="99"/>
      <c r="F180" s="99"/>
      <c r="G180" s="99"/>
      <c r="H180" s="99"/>
      <c r="I180" s="99"/>
      <c r="J180" s="99"/>
      <c r="K180" s="99"/>
      <c r="L180" s="99"/>
      <c r="M180" s="99"/>
      <c r="N180" s="99"/>
    </row>
    <row r="181" spans="1:14" s="50" customFormat="1" ht="21">
      <c r="A181" s="97"/>
      <c r="B181" s="166" t="s">
        <v>833</v>
      </c>
      <c r="C181" s="166"/>
      <c r="D181" s="98"/>
      <c r="E181" s="99"/>
      <c r="F181" s="99"/>
      <c r="G181" s="99"/>
      <c r="H181" s="99"/>
      <c r="I181" s="99"/>
      <c r="J181" s="99"/>
      <c r="K181" s="99"/>
      <c r="L181" s="99"/>
      <c r="M181" s="99"/>
      <c r="N181" s="99"/>
    </row>
    <row r="182" spans="1:14" s="50" customFormat="1" ht="21">
      <c r="A182" s="100" t="s">
        <v>3</v>
      </c>
      <c r="B182" s="100" t="s">
        <v>260</v>
      </c>
      <c r="C182" s="100" t="s">
        <v>234</v>
      </c>
      <c r="D182" s="100" t="s">
        <v>235</v>
      </c>
      <c r="E182" s="99"/>
      <c r="F182" s="99"/>
      <c r="G182" s="99"/>
      <c r="H182" s="99"/>
      <c r="I182" s="99"/>
      <c r="J182" s="99"/>
      <c r="K182" s="99"/>
      <c r="L182" s="99"/>
      <c r="M182" s="99"/>
      <c r="N182" s="99"/>
    </row>
    <row r="183" spans="1:14" s="50" customFormat="1" ht="21">
      <c r="A183" s="121">
        <v>11</v>
      </c>
      <c r="B183" s="102" t="s">
        <v>887</v>
      </c>
      <c r="C183" s="139">
        <v>10</v>
      </c>
      <c r="D183" s="121" t="s">
        <v>888</v>
      </c>
      <c r="E183" s="99"/>
      <c r="F183" s="99"/>
      <c r="G183" s="99"/>
      <c r="H183" s="99"/>
      <c r="I183" s="99"/>
      <c r="J183" s="99"/>
      <c r="K183" s="99"/>
      <c r="L183" s="99"/>
      <c r="M183" s="99"/>
      <c r="N183" s="99"/>
    </row>
    <row r="184" spans="1:14" s="50" customFormat="1" ht="21">
      <c r="A184" s="121">
        <v>12</v>
      </c>
      <c r="B184" s="102" t="s">
        <v>889</v>
      </c>
      <c r="C184" s="139">
        <v>46.3</v>
      </c>
      <c r="D184" s="121" t="s">
        <v>890</v>
      </c>
      <c r="E184" s="99"/>
      <c r="F184" s="99"/>
      <c r="G184" s="99"/>
      <c r="H184" s="99"/>
      <c r="I184" s="99"/>
      <c r="J184" s="99"/>
      <c r="K184" s="99"/>
      <c r="L184" s="99"/>
      <c r="M184" s="99"/>
      <c r="N184" s="99"/>
    </row>
    <row r="185" spans="1:14" s="50" customFormat="1" ht="21">
      <c r="A185" s="121">
        <v>13</v>
      </c>
      <c r="B185" s="102" t="s">
        <v>559</v>
      </c>
      <c r="C185" s="139">
        <v>23.3</v>
      </c>
      <c r="D185" s="121" t="s">
        <v>836</v>
      </c>
      <c r="E185" s="99"/>
      <c r="F185" s="99"/>
      <c r="G185" s="99"/>
      <c r="H185" s="99"/>
      <c r="I185" s="99"/>
      <c r="J185" s="99"/>
      <c r="K185" s="99"/>
      <c r="L185" s="99"/>
      <c r="M185" s="99"/>
      <c r="N185" s="99"/>
    </row>
    <row r="186" spans="1:14" s="50" customFormat="1" ht="21">
      <c r="A186" s="121">
        <v>14</v>
      </c>
      <c r="B186" s="102" t="s">
        <v>562</v>
      </c>
      <c r="C186" s="139">
        <v>12.8</v>
      </c>
      <c r="D186" s="121" t="s">
        <v>891</v>
      </c>
      <c r="E186" s="99"/>
      <c r="F186" s="99"/>
      <c r="G186" s="99"/>
      <c r="H186" s="99"/>
      <c r="I186" s="99"/>
      <c r="J186" s="99"/>
      <c r="K186" s="99"/>
      <c r="L186" s="99"/>
      <c r="M186" s="99"/>
      <c r="N186" s="99"/>
    </row>
    <row r="187" spans="1:14" s="50" customFormat="1" ht="21">
      <c r="A187" s="121">
        <v>15</v>
      </c>
      <c r="B187" s="102" t="s">
        <v>19</v>
      </c>
      <c r="C187" s="139">
        <v>6.7</v>
      </c>
      <c r="D187" s="121" t="s">
        <v>892</v>
      </c>
      <c r="E187" s="99"/>
      <c r="F187" s="99"/>
      <c r="G187" s="99"/>
      <c r="H187" s="99"/>
      <c r="I187" s="99"/>
      <c r="J187" s="99"/>
      <c r="K187" s="99"/>
      <c r="L187" s="99"/>
      <c r="M187" s="99"/>
      <c r="N187" s="99"/>
    </row>
    <row r="188" spans="1:14" s="50" customFormat="1" ht="21">
      <c r="A188" s="121">
        <v>16</v>
      </c>
      <c r="B188" s="102" t="s">
        <v>564</v>
      </c>
      <c r="C188" s="139">
        <v>5.3</v>
      </c>
      <c r="D188" s="121" t="s">
        <v>893</v>
      </c>
      <c r="E188" s="99"/>
      <c r="F188" s="99"/>
      <c r="G188" s="99"/>
      <c r="H188" s="99"/>
      <c r="I188" s="99"/>
      <c r="J188" s="99"/>
      <c r="K188" s="99"/>
      <c r="L188" s="99"/>
      <c r="M188" s="99"/>
      <c r="N188" s="99"/>
    </row>
    <row r="189" spans="1:14" s="50" customFormat="1" ht="21">
      <c r="A189" s="121">
        <v>17</v>
      </c>
      <c r="B189" s="102" t="s">
        <v>894</v>
      </c>
      <c r="C189" s="139">
        <v>35.3</v>
      </c>
      <c r="D189" s="121" t="s">
        <v>895</v>
      </c>
      <c r="E189" s="99"/>
      <c r="F189" s="99"/>
      <c r="G189" s="99"/>
      <c r="H189" s="99"/>
      <c r="I189" s="99"/>
      <c r="J189" s="99"/>
      <c r="K189" s="99"/>
      <c r="L189" s="99"/>
      <c r="M189" s="99"/>
      <c r="N189" s="99"/>
    </row>
    <row r="190" spans="1:14" s="50" customFormat="1" ht="21">
      <c r="A190" s="121">
        <v>18</v>
      </c>
      <c r="B190" s="102" t="s">
        <v>896</v>
      </c>
      <c r="C190" s="139">
        <v>14.7</v>
      </c>
      <c r="D190" s="121" t="s">
        <v>897</v>
      </c>
      <c r="E190" s="99"/>
      <c r="F190" s="99"/>
      <c r="G190" s="99"/>
      <c r="H190" s="99"/>
      <c r="I190" s="99"/>
      <c r="J190" s="99"/>
      <c r="K190" s="99"/>
      <c r="L190" s="99"/>
      <c r="M190" s="99"/>
      <c r="N190" s="99"/>
    </row>
    <row r="191" spans="1:14" s="50" customFormat="1" ht="21">
      <c r="A191" s="121">
        <v>19</v>
      </c>
      <c r="B191" s="102" t="s">
        <v>898</v>
      </c>
      <c r="C191" s="139">
        <v>13.5</v>
      </c>
      <c r="D191" s="121" t="s">
        <v>899</v>
      </c>
      <c r="E191" s="99"/>
      <c r="F191" s="99"/>
      <c r="G191" s="99"/>
      <c r="H191" s="99"/>
      <c r="I191" s="99"/>
      <c r="J191" s="99"/>
      <c r="K191" s="99"/>
      <c r="L191" s="99"/>
      <c r="M191" s="99"/>
      <c r="N191" s="99"/>
    </row>
    <row r="192" spans="1:14" s="50" customFormat="1" ht="21">
      <c r="A192" s="121">
        <v>20</v>
      </c>
      <c r="B192" s="102" t="s">
        <v>291</v>
      </c>
      <c r="C192" s="139">
        <v>88.4</v>
      </c>
      <c r="D192" s="121" t="s">
        <v>900</v>
      </c>
      <c r="E192" s="99"/>
      <c r="F192" s="99"/>
      <c r="G192" s="99"/>
      <c r="H192" s="99"/>
      <c r="I192" s="99"/>
      <c r="J192" s="99"/>
      <c r="K192" s="99"/>
      <c r="L192" s="99"/>
      <c r="M192" s="99"/>
      <c r="N192" s="99"/>
    </row>
    <row r="193" spans="1:14" s="50" customFormat="1" ht="21">
      <c r="A193" s="121">
        <v>21</v>
      </c>
      <c r="B193" s="102" t="s">
        <v>901</v>
      </c>
      <c r="C193" s="139">
        <v>380.5</v>
      </c>
      <c r="D193" s="121" t="s">
        <v>902</v>
      </c>
      <c r="E193" s="99"/>
      <c r="F193" s="99"/>
      <c r="G193" s="99"/>
      <c r="H193" s="99"/>
      <c r="I193" s="99"/>
      <c r="J193" s="99"/>
      <c r="K193" s="99"/>
      <c r="L193" s="99"/>
      <c r="M193" s="99"/>
      <c r="N193" s="99"/>
    </row>
    <row r="194" spans="1:14" s="50" customFormat="1" ht="21">
      <c r="A194" s="121">
        <v>22</v>
      </c>
      <c r="B194" s="102" t="s">
        <v>25</v>
      </c>
      <c r="C194" s="139">
        <v>70.7</v>
      </c>
      <c r="D194" s="121" t="s">
        <v>903</v>
      </c>
      <c r="E194" s="99"/>
      <c r="F194" s="99"/>
      <c r="G194" s="99"/>
      <c r="H194" s="99"/>
      <c r="I194" s="99"/>
      <c r="J194" s="99"/>
      <c r="K194" s="99"/>
      <c r="L194" s="99"/>
      <c r="M194" s="99"/>
      <c r="N194" s="99"/>
    </row>
    <row r="195" spans="1:14" s="50" customFormat="1" ht="21">
      <c r="A195" s="121">
        <v>23</v>
      </c>
      <c r="B195" s="102" t="s">
        <v>904</v>
      </c>
      <c r="C195" s="139">
        <v>23</v>
      </c>
      <c r="D195" s="121" t="s">
        <v>905</v>
      </c>
      <c r="E195" s="99"/>
      <c r="F195" s="99"/>
      <c r="G195" s="99"/>
      <c r="H195" s="99"/>
      <c r="I195" s="99"/>
      <c r="J195" s="99"/>
      <c r="K195" s="99"/>
      <c r="L195" s="99"/>
      <c r="M195" s="99"/>
      <c r="N195" s="99"/>
    </row>
    <row r="196" spans="1:14" s="50" customFormat="1" ht="21">
      <c r="A196" s="121">
        <v>24</v>
      </c>
      <c r="B196" s="102" t="s">
        <v>906</v>
      </c>
      <c r="C196" s="139">
        <v>24</v>
      </c>
      <c r="D196" s="121" t="s">
        <v>907</v>
      </c>
      <c r="E196" s="99"/>
      <c r="F196" s="99"/>
      <c r="G196" s="99"/>
      <c r="H196" s="99"/>
      <c r="I196" s="99"/>
      <c r="J196" s="99"/>
      <c r="K196" s="99"/>
      <c r="L196" s="99"/>
      <c r="M196" s="99"/>
      <c r="N196" s="99"/>
    </row>
    <row r="197" spans="1:14" s="50" customFormat="1" ht="21">
      <c r="A197" s="121">
        <v>25</v>
      </c>
      <c r="B197" s="102" t="s">
        <v>908</v>
      </c>
      <c r="C197" s="139">
        <v>10.6</v>
      </c>
      <c r="D197" s="121" t="s">
        <v>909</v>
      </c>
      <c r="E197" s="99"/>
      <c r="F197" s="99"/>
      <c r="G197" s="99"/>
      <c r="H197" s="99"/>
      <c r="I197" s="99"/>
      <c r="J197" s="99"/>
      <c r="K197" s="99"/>
      <c r="L197" s="99"/>
      <c r="M197" s="99"/>
      <c r="N197" s="99"/>
    </row>
    <row r="198" spans="1:14" s="50" customFormat="1" ht="21">
      <c r="A198" s="121">
        <v>26</v>
      </c>
      <c r="B198" s="102" t="s">
        <v>910</v>
      </c>
      <c r="C198" s="139">
        <v>126.7</v>
      </c>
      <c r="D198" s="121" t="s">
        <v>911</v>
      </c>
      <c r="E198" s="99"/>
      <c r="F198" s="99"/>
      <c r="G198" s="99"/>
      <c r="H198" s="99"/>
      <c r="I198" s="99"/>
      <c r="J198" s="99"/>
      <c r="K198" s="99"/>
      <c r="L198" s="99"/>
      <c r="M198" s="99"/>
      <c r="N198" s="99"/>
    </row>
    <row r="199" spans="1:14" s="50" customFormat="1" ht="21">
      <c r="A199" s="121">
        <v>27</v>
      </c>
      <c r="B199" s="102" t="s">
        <v>912</v>
      </c>
      <c r="C199" s="139">
        <v>35.6</v>
      </c>
      <c r="D199" s="121" t="s">
        <v>913</v>
      </c>
      <c r="E199" s="99"/>
      <c r="F199" s="99"/>
      <c r="G199" s="99"/>
      <c r="H199" s="99"/>
      <c r="I199" s="99"/>
      <c r="J199" s="99"/>
      <c r="K199" s="99"/>
      <c r="L199" s="99"/>
      <c r="M199" s="99"/>
      <c r="N199" s="99"/>
    </row>
    <row r="200" spans="1:14" s="50" customFormat="1" ht="21">
      <c r="A200" s="121">
        <v>28</v>
      </c>
      <c r="B200" s="102" t="s">
        <v>914</v>
      </c>
      <c r="C200" s="139">
        <v>32.6</v>
      </c>
      <c r="D200" s="121" t="s">
        <v>915</v>
      </c>
      <c r="E200" s="99"/>
      <c r="F200" s="99"/>
      <c r="G200" s="99"/>
      <c r="H200" s="99"/>
      <c r="I200" s="99"/>
      <c r="J200" s="99"/>
      <c r="K200" s="99"/>
      <c r="L200" s="99"/>
      <c r="M200" s="99"/>
      <c r="N200" s="99"/>
    </row>
    <row r="201" spans="1:14" s="50" customFormat="1" ht="21">
      <c r="A201" s="121">
        <v>29</v>
      </c>
      <c r="B201" s="102" t="s">
        <v>916</v>
      </c>
      <c r="C201" s="139">
        <v>28.5</v>
      </c>
      <c r="D201" s="121" t="s">
        <v>917</v>
      </c>
      <c r="E201" s="99"/>
      <c r="F201" s="99"/>
      <c r="G201" s="99"/>
      <c r="H201" s="99"/>
      <c r="I201" s="99"/>
      <c r="J201" s="99"/>
      <c r="K201" s="99"/>
      <c r="L201" s="99"/>
      <c r="M201" s="99"/>
      <c r="N201" s="99"/>
    </row>
    <row r="202" spans="1:14" s="50" customFormat="1" ht="21">
      <c r="A202" s="121">
        <v>30</v>
      </c>
      <c r="B202" s="102" t="s">
        <v>918</v>
      </c>
      <c r="C202" s="139">
        <v>5.8</v>
      </c>
      <c r="D202" s="121" t="s">
        <v>919</v>
      </c>
      <c r="E202" s="99"/>
      <c r="F202" s="99"/>
      <c r="G202" s="99"/>
      <c r="H202" s="99"/>
      <c r="I202" s="99"/>
      <c r="J202" s="99"/>
      <c r="K202" s="99"/>
      <c r="L202" s="99"/>
      <c r="M202" s="99"/>
      <c r="N202" s="99"/>
    </row>
    <row r="203" spans="1:14" s="50" customFormat="1" ht="21">
      <c r="A203" s="121">
        <v>31</v>
      </c>
      <c r="B203" s="102" t="s">
        <v>920</v>
      </c>
      <c r="C203" s="139">
        <v>59.4</v>
      </c>
      <c r="D203" s="121" t="s">
        <v>921</v>
      </c>
      <c r="E203" s="99"/>
      <c r="F203" s="99"/>
      <c r="G203" s="99"/>
      <c r="H203" s="99"/>
      <c r="I203" s="99"/>
      <c r="J203" s="99"/>
      <c r="K203" s="99"/>
      <c r="L203" s="99"/>
      <c r="M203" s="99"/>
      <c r="N203" s="99"/>
    </row>
    <row r="204" spans="1:14" s="50" customFormat="1" ht="21">
      <c r="A204" s="121">
        <v>32</v>
      </c>
      <c r="B204" s="102" t="s">
        <v>802</v>
      </c>
      <c r="C204" s="139">
        <v>113.4</v>
      </c>
      <c r="D204" s="121" t="s">
        <v>837</v>
      </c>
      <c r="E204" s="99"/>
      <c r="F204" s="99"/>
      <c r="G204" s="99"/>
      <c r="H204" s="99"/>
      <c r="I204" s="99"/>
      <c r="J204" s="99"/>
      <c r="K204" s="99"/>
      <c r="L204" s="99"/>
      <c r="M204" s="99"/>
      <c r="N204" s="99"/>
    </row>
    <row r="205" spans="1:14" s="50" customFormat="1" ht="21">
      <c r="A205" s="121">
        <v>33</v>
      </c>
      <c r="B205" s="102" t="s">
        <v>585</v>
      </c>
      <c r="C205" s="139">
        <v>16.4</v>
      </c>
      <c r="D205" s="121" t="s">
        <v>922</v>
      </c>
      <c r="E205" s="99"/>
      <c r="F205" s="99"/>
      <c r="G205" s="99"/>
      <c r="H205" s="99"/>
      <c r="I205" s="99"/>
      <c r="J205" s="99"/>
      <c r="K205" s="99"/>
      <c r="L205" s="99"/>
      <c r="M205" s="99"/>
      <c r="N205" s="99"/>
    </row>
    <row r="206" spans="1:14" s="50" customFormat="1" ht="21">
      <c r="A206" s="121">
        <v>34</v>
      </c>
      <c r="B206" s="102" t="s">
        <v>923</v>
      </c>
      <c r="C206" s="139">
        <v>95.1</v>
      </c>
      <c r="D206" s="121" t="s">
        <v>838</v>
      </c>
      <c r="E206" s="99"/>
      <c r="F206" s="99"/>
      <c r="G206" s="99"/>
      <c r="H206" s="99"/>
      <c r="I206" s="99"/>
      <c r="J206" s="99"/>
      <c r="K206" s="99"/>
      <c r="L206" s="99"/>
      <c r="M206" s="99"/>
      <c r="N206" s="99"/>
    </row>
    <row r="207" spans="1:14" s="50" customFormat="1" ht="21">
      <c r="A207" s="121">
        <v>35</v>
      </c>
      <c r="B207" s="102" t="s">
        <v>925</v>
      </c>
      <c r="C207" s="139">
        <v>40.5</v>
      </c>
      <c r="D207" s="121" t="s">
        <v>926</v>
      </c>
      <c r="E207" s="99"/>
      <c r="F207" s="99"/>
      <c r="G207" s="99"/>
      <c r="H207" s="99"/>
      <c r="I207" s="99"/>
      <c r="J207" s="99"/>
      <c r="K207" s="99"/>
      <c r="L207" s="99"/>
      <c r="M207" s="99"/>
      <c r="N207" s="99"/>
    </row>
    <row r="208" spans="1:14" s="50" customFormat="1" ht="21">
      <c r="A208" s="121">
        <v>36</v>
      </c>
      <c r="B208" s="102" t="s">
        <v>296</v>
      </c>
      <c r="C208" s="139">
        <v>30.9</v>
      </c>
      <c r="D208" s="121" t="s">
        <v>839</v>
      </c>
      <c r="E208" s="99"/>
      <c r="F208" s="99"/>
      <c r="G208" s="99"/>
      <c r="H208" s="99"/>
      <c r="I208" s="99"/>
      <c r="J208" s="99"/>
      <c r="K208" s="99"/>
      <c r="L208" s="99"/>
      <c r="M208" s="99"/>
      <c r="N208" s="99"/>
    </row>
    <row r="209" spans="1:14" s="50" customFormat="1" ht="21">
      <c r="A209" s="121">
        <v>37</v>
      </c>
      <c r="B209" s="102" t="s">
        <v>928</v>
      </c>
      <c r="C209" s="139">
        <v>87.9</v>
      </c>
      <c r="D209" s="121" t="s">
        <v>927</v>
      </c>
      <c r="E209" s="99"/>
      <c r="F209" s="99"/>
      <c r="G209" s="99"/>
      <c r="H209" s="99"/>
      <c r="I209" s="99"/>
      <c r="J209" s="99"/>
      <c r="K209" s="99"/>
      <c r="L209" s="99"/>
      <c r="M209" s="99"/>
      <c r="N209" s="99"/>
    </row>
    <row r="210" spans="1:14" s="50" customFormat="1" ht="21">
      <c r="A210" s="121">
        <v>38</v>
      </c>
      <c r="B210" s="102" t="s">
        <v>929</v>
      </c>
      <c r="C210" s="139">
        <v>34.3</v>
      </c>
      <c r="D210" s="121" t="s">
        <v>930</v>
      </c>
      <c r="E210" s="99"/>
      <c r="F210" s="99"/>
      <c r="G210" s="99"/>
      <c r="H210" s="99"/>
      <c r="I210" s="99"/>
      <c r="J210" s="99"/>
      <c r="K210" s="99"/>
      <c r="L210" s="99"/>
      <c r="M210" s="99"/>
      <c r="N210" s="99"/>
    </row>
    <row r="211" spans="1:14" s="50" customFormat="1" ht="21">
      <c r="A211" s="121">
        <v>39</v>
      </c>
      <c r="B211" s="102" t="s">
        <v>931</v>
      </c>
      <c r="C211" s="139">
        <v>44.3</v>
      </c>
      <c r="D211" s="121" t="s">
        <v>932</v>
      </c>
      <c r="E211" s="99"/>
      <c r="F211" s="99"/>
      <c r="G211" s="99"/>
      <c r="H211" s="99"/>
      <c r="I211" s="99"/>
      <c r="J211" s="99"/>
      <c r="K211" s="99"/>
      <c r="L211" s="99"/>
      <c r="M211" s="99"/>
      <c r="N211" s="99"/>
    </row>
    <row r="212" spans="1:14" s="50" customFormat="1" ht="21">
      <c r="A212" s="121">
        <v>40</v>
      </c>
      <c r="B212" s="102" t="s">
        <v>933</v>
      </c>
      <c r="C212" s="139">
        <v>474.5</v>
      </c>
      <c r="D212" s="121" t="s">
        <v>934</v>
      </c>
      <c r="E212" s="99"/>
      <c r="F212" s="99"/>
      <c r="G212" s="99"/>
      <c r="H212" s="99"/>
      <c r="I212" s="99"/>
      <c r="J212" s="99"/>
      <c r="K212" s="99"/>
      <c r="L212" s="99"/>
      <c r="M212" s="99"/>
      <c r="N212" s="99"/>
    </row>
    <row r="213" spans="1:14" s="50" customFormat="1" ht="21">
      <c r="A213" s="121">
        <v>41</v>
      </c>
      <c r="B213" s="102" t="s">
        <v>935</v>
      </c>
      <c r="C213" s="139">
        <v>10</v>
      </c>
      <c r="D213" s="121" t="s">
        <v>924</v>
      </c>
      <c r="E213" s="99"/>
      <c r="F213" s="99"/>
      <c r="G213" s="99"/>
      <c r="H213" s="99"/>
      <c r="I213" s="99"/>
      <c r="J213" s="99"/>
      <c r="K213" s="99"/>
      <c r="L213" s="99"/>
      <c r="M213" s="99"/>
      <c r="N213" s="99"/>
    </row>
    <row r="214" spans="1:14" s="50" customFormat="1" ht="21">
      <c r="A214" s="121">
        <v>42</v>
      </c>
      <c r="B214" s="102" t="s">
        <v>936</v>
      </c>
      <c r="C214" s="139">
        <v>48.8</v>
      </c>
      <c r="D214" s="121" t="s">
        <v>937</v>
      </c>
      <c r="E214" s="99"/>
      <c r="F214" s="99"/>
      <c r="G214" s="99"/>
      <c r="H214" s="99"/>
      <c r="I214" s="99"/>
      <c r="J214" s="99"/>
      <c r="K214" s="99"/>
      <c r="L214" s="99"/>
      <c r="M214" s="99"/>
      <c r="N214" s="99"/>
    </row>
    <row r="215" spans="1:14" s="50" customFormat="1" ht="21">
      <c r="A215" s="121">
        <v>43</v>
      </c>
      <c r="B215" s="102" t="s">
        <v>938</v>
      </c>
      <c r="C215" s="139">
        <v>21.9</v>
      </c>
      <c r="D215" s="121" t="s">
        <v>939</v>
      </c>
      <c r="E215" s="99"/>
      <c r="F215" s="99"/>
      <c r="G215" s="99"/>
      <c r="H215" s="99"/>
      <c r="I215" s="99"/>
      <c r="J215" s="99"/>
      <c r="K215" s="99"/>
      <c r="L215" s="99"/>
      <c r="M215" s="99"/>
      <c r="N215" s="99"/>
    </row>
    <row r="216" spans="1:14" s="50" customFormat="1" ht="21">
      <c r="A216" s="171"/>
      <c r="B216" s="171"/>
      <c r="C216" s="139">
        <f>SUM(C183:C215)</f>
        <v>2071.7000000000003</v>
      </c>
      <c r="D216" s="109"/>
      <c r="E216" s="99"/>
      <c r="F216" s="99"/>
      <c r="G216" s="99"/>
      <c r="H216" s="99"/>
      <c r="I216" s="99"/>
      <c r="J216" s="99"/>
      <c r="K216" s="99"/>
      <c r="L216" s="99"/>
      <c r="M216" s="99"/>
      <c r="N216" s="99"/>
    </row>
    <row r="217" spans="1:14" s="50" customFormat="1" ht="21">
      <c r="A217" s="97"/>
      <c r="B217" s="166" t="s">
        <v>833</v>
      </c>
      <c r="C217" s="166"/>
      <c r="D217" s="98"/>
      <c r="E217" s="99"/>
      <c r="F217" s="99"/>
      <c r="G217" s="99"/>
      <c r="H217" s="99"/>
      <c r="I217" s="99"/>
      <c r="J217" s="99"/>
      <c r="K217" s="99"/>
      <c r="L217" s="99"/>
      <c r="M217" s="99"/>
      <c r="N217" s="99"/>
    </row>
    <row r="218" spans="1:14" s="50" customFormat="1" ht="21">
      <c r="A218" s="100" t="s">
        <v>3</v>
      </c>
      <c r="B218" s="100" t="s">
        <v>260</v>
      </c>
      <c r="C218" s="100" t="s">
        <v>234</v>
      </c>
      <c r="D218" s="100" t="s">
        <v>235</v>
      </c>
      <c r="E218" s="99"/>
      <c r="F218" s="99"/>
      <c r="G218" s="99"/>
      <c r="H218" s="99"/>
      <c r="I218" s="99"/>
      <c r="J218" s="99"/>
      <c r="K218" s="99"/>
      <c r="L218" s="99"/>
      <c r="M218" s="99"/>
      <c r="N218" s="99"/>
    </row>
    <row r="219" spans="1:14" s="50" customFormat="1" ht="21">
      <c r="A219" s="121">
        <v>44</v>
      </c>
      <c r="B219" s="102" t="s">
        <v>940</v>
      </c>
      <c r="C219" s="139">
        <v>25.3</v>
      </c>
      <c r="D219" s="121" t="s">
        <v>941</v>
      </c>
      <c r="E219" s="99"/>
      <c r="F219" s="99"/>
      <c r="G219" s="99"/>
      <c r="H219" s="99"/>
      <c r="I219" s="99"/>
      <c r="J219" s="99"/>
      <c r="K219" s="99"/>
      <c r="L219" s="99"/>
      <c r="M219" s="99"/>
      <c r="N219" s="99"/>
    </row>
    <row r="220" spans="1:14" s="50" customFormat="1" ht="21">
      <c r="A220" s="121">
        <v>45</v>
      </c>
      <c r="B220" s="102" t="s">
        <v>599</v>
      </c>
      <c r="C220" s="139">
        <v>7.2</v>
      </c>
      <c r="D220" s="121" t="s">
        <v>942</v>
      </c>
      <c r="E220" s="99"/>
      <c r="F220" s="99"/>
      <c r="G220" s="99"/>
      <c r="H220" s="99"/>
      <c r="I220" s="99"/>
      <c r="J220" s="99"/>
      <c r="K220" s="99"/>
      <c r="L220" s="99"/>
      <c r="M220" s="99"/>
      <c r="N220" s="99"/>
    </row>
    <row r="221" spans="1:14" s="50" customFormat="1" ht="21">
      <c r="A221" s="121">
        <v>46</v>
      </c>
      <c r="B221" s="102" t="s">
        <v>304</v>
      </c>
      <c r="C221" s="139">
        <v>40</v>
      </c>
      <c r="D221" s="121" t="s">
        <v>840</v>
      </c>
      <c r="E221" s="99"/>
      <c r="F221" s="99"/>
      <c r="G221" s="99"/>
      <c r="H221" s="99"/>
      <c r="I221" s="99"/>
      <c r="J221" s="99"/>
      <c r="K221" s="99"/>
      <c r="L221" s="99"/>
      <c r="M221" s="99"/>
      <c r="N221" s="99"/>
    </row>
    <row r="222" spans="1:14" s="50" customFormat="1" ht="21">
      <c r="A222" s="121">
        <v>47</v>
      </c>
      <c r="B222" s="102" t="s">
        <v>943</v>
      </c>
      <c r="C222" s="139">
        <v>20.5</v>
      </c>
      <c r="D222" s="121" t="s">
        <v>944</v>
      </c>
      <c r="E222" s="99"/>
      <c r="F222" s="99"/>
      <c r="G222" s="99"/>
      <c r="H222" s="99"/>
      <c r="I222" s="99"/>
      <c r="J222" s="99"/>
      <c r="K222" s="99"/>
      <c r="L222" s="99"/>
      <c r="M222" s="99"/>
      <c r="N222" s="99"/>
    </row>
    <row r="223" spans="1:14" s="50" customFormat="1" ht="21">
      <c r="A223" s="121">
        <v>48</v>
      </c>
      <c r="B223" s="102" t="s">
        <v>608</v>
      </c>
      <c r="C223" s="139">
        <v>10.1</v>
      </c>
      <c r="D223" s="121" t="s">
        <v>945</v>
      </c>
      <c r="E223" s="99"/>
      <c r="F223" s="99"/>
      <c r="G223" s="99"/>
      <c r="H223" s="99"/>
      <c r="I223" s="99"/>
      <c r="J223" s="99"/>
      <c r="K223" s="99"/>
      <c r="L223" s="99"/>
      <c r="M223" s="99"/>
      <c r="N223" s="99"/>
    </row>
    <row r="224" spans="1:14" s="50" customFormat="1" ht="21">
      <c r="A224" s="121">
        <v>49</v>
      </c>
      <c r="B224" s="102" t="s">
        <v>946</v>
      </c>
      <c r="C224" s="139">
        <v>48.2</v>
      </c>
      <c r="D224" s="121" t="s">
        <v>947</v>
      </c>
      <c r="E224" s="99"/>
      <c r="F224" s="99"/>
      <c r="G224" s="99"/>
      <c r="H224" s="99"/>
      <c r="I224" s="99"/>
      <c r="J224" s="99"/>
      <c r="K224" s="99"/>
      <c r="L224" s="99"/>
      <c r="M224" s="99"/>
      <c r="N224" s="99"/>
    </row>
    <row r="225" spans="1:14" s="50" customFormat="1" ht="21">
      <c r="A225" s="121">
        <v>50</v>
      </c>
      <c r="B225" s="102" t="s">
        <v>948</v>
      </c>
      <c r="C225" s="139">
        <v>9.3</v>
      </c>
      <c r="D225" s="121" t="s">
        <v>949</v>
      </c>
      <c r="E225" s="99"/>
      <c r="F225" s="99"/>
      <c r="G225" s="99"/>
      <c r="H225" s="99"/>
      <c r="I225" s="99"/>
      <c r="J225" s="99"/>
      <c r="K225" s="99"/>
      <c r="L225" s="99"/>
      <c r="M225" s="99"/>
      <c r="N225" s="99"/>
    </row>
    <row r="226" spans="1:14" s="50" customFormat="1" ht="21">
      <c r="A226" s="121">
        <v>51</v>
      </c>
      <c r="B226" s="102" t="s">
        <v>950</v>
      </c>
      <c r="C226" s="139">
        <v>38.5</v>
      </c>
      <c r="D226" s="121" t="s">
        <v>841</v>
      </c>
      <c r="E226" s="99"/>
      <c r="F226" s="99"/>
      <c r="G226" s="99"/>
      <c r="H226" s="99"/>
      <c r="I226" s="99"/>
      <c r="J226" s="99"/>
      <c r="K226" s="99"/>
      <c r="L226" s="99"/>
      <c r="M226" s="99"/>
      <c r="N226" s="99"/>
    </row>
    <row r="227" spans="1:14" s="50" customFormat="1" ht="21">
      <c r="A227" s="121">
        <v>52</v>
      </c>
      <c r="B227" s="102" t="s">
        <v>59</v>
      </c>
      <c r="C227" s="139">
        <v>24.8</v>
      </c>
      <c r="D227" s="121" t="s">
        <v>951</v>
      </c>
      <c r="E227" s="99"/>
      <c r="F227" s="99"/>
      <c r="G227" s="99"/>
      <c r="H227" s="99"/>
      <c r="I227" s="99"/>
      <c r="J227" s="99"/>
      <c r="K227" s="99"/>
      <c r="L227" s="99"/>
      <c r="M227" s="99"/>
      <c r="N227" s="99"/>
    </row>
    <row r="228" spans="1:14" s="50" customFormat="1" ht="21">
      <c r="A228" s="121">
        <v>53</v>
      </c>
      <c r="B228" s="102" t="s">
        <v>952</v>
      </c>
      <c r="C228" s="139">
        <v>53.5</v>
      </c>
      <c r="D228" s="121" t="s">
        <v>953</v>
      </c>
      <c r="E228" s="99"/>
      <c r="F228" s="99"/>
      <c r="G228" s="99"/>
      <c r="H228" s="99"/>
      <c r="I228" s="99"/>
      <c r="J228" s="99"/>
      <c r="K228" s="99"/>
      <c r="L228" s="99"/>
      <c r="M228" s="99"/>
      <c r="N228" s="99"/>
    </row>
    <row r="229" spans="1:14" s="50" customFormat="1" ht="21">
      <c r="A229" s="121">
        <v>54</v>
      </c>
      <c r="B229" s="102" t="s">
        <v>954</v>
      </c>
      <c r="C229" s="139">
        <v>531.8</v>
      </c>
      <c r="D229" s="121" t="s">
        <v>842</v>
      </c>
      <c r="E229" s="99"/>
      <c r="F229" s="99"/>
      <c r="G229" s="99"/>
      <c r="H229" s="99"/>
      <c r="I229" s="99"/>
      <c r="J229" s="99"/>
      <c r="K229" s="99"/>
      <c r="L229" s="99"/>
      <c r="M229" s="99"/>
      <c r="N229" s="99"/>
    </row>
    <row r="230" spans="1:14" s="50" customFormat="1" ht="21">
      <c r="A230" s="121">
        <v>55</v>
      </c>
      <c r="B230" s="102" t="s">
        <v>955</v>
      </c>
      <c r="C230" s="139">
        <v>28.5</v>
      </c>
      <c r="D230" s="121" t="s">
        <v>956</v>
      </c>
      <c r="E230" s="99"/>
      <c r="F230" s="99"/>
      <c r="G230" s="99"/>
      <c r="H230" s="99"/>
      <c r="I230" s="99"/>
      <c r="J230" s="99"/>
      <c r="K230" s="99"/>
      <c r="L230" s="99"/>
      <c r="M230" s="99"/>
      <c r="N230" s="99"/>
    </row>
    <row r="231" spans="1:14" s="50" customFormat="1" ht="21">
      <c r="A231" s="121">
        <v>56</v>
      </c>
      <c r="B231" s="102" t="s">
        <v>957</v>
      </c>
      <c r="C231" s="139">
        <v>58.7</v>
      </c>
      <c r="D231" s="121" t="s">
        <v>958</v>
      </c>
      <c r="E231" s="99"/>
      <c r="F231" s="99"/>
      <c r="G231" s="99"/>
      <c r="H231" s="99"/>
      <c r="I231" s="99"/>
      <c r="J231" s="99"/>
      <c r="K231" s="99"/>
      <c r="L231" s="99"/>
      <c r="M231" s="99"/>
      <c r="N231" s="99"/>
    </row>
    <row r="232" spans="1:14" s="50" customFormat="1" ht="21">
      <c r="A232" s="121">
        <v>57</v>
      </c>
      <c r="B232" s="102" t="s">
        <v>959</v>
      </c>
      <c r="C232" s="139">
        <v>18</v>
      </c>
      <c r="D232" s="121" t="s">
        <v>960</v>
      </c>
      <c r="E232" s="99"/>
      <c r="F232" s="99"/>
      <c r="G232" s="99"/>
      <c r="H232" s="99"/>
      <c r="I232" s="99"/>
      <c r="J232" s="99"/>
      <c r="K232" s="99"/>
      <c r="L232" s="99"/>
      <c r="M232" s="99"/>
      <c r="N232" s="99"/>
    </row>
    <row r="233" spans="1:14" s="50" customFormat="1" ht="21">
      <c r="A233" s="121">
        <v>58</v>
      </c>
      <c r="B233" s="102" t="s">
        <v>961</v>
      </c>
      <c r="C233" s="139">
        <v>14.1</v>
      </c>
      <c r="D233" s="121" t="s">
        <v>962</v>
      </c>
      <c r="E233" s="99"/>
      <c r="F233" s="99"/>
      <c r="G233" s="99"/>
      <c r="H233" s="99"/>
      <c r="I233" s="99"/>
      <c r="J233" s="99"/>
      <c r="K233" s="99"/>
      <c r="L233" s="99"/>
      <c r="M233" s="99"/>
      <c r="N233" s="99"/>
    </row>
    <row r="234" spans="1:14" s="50" customFormat="1" ht="21">
      <c r="A234" s="121">
        <v>59</v>
      </c>
      <c r="B234" s="102" t="s">
        <v>963</v>
      </c>
      <c r="C234" s="139">
        <v>60.9</v>
      </c>
      <c r="D234" s="121" t="s">
        <v>964</v>
      </c>
      <c r="E234" s="99"/>
      <c r="F234" s="99"/>
      <c r="G234" s="99"/>
      <c r="H234" s="99"/>
      <c r="I234" s="99"/>
      <c r="J234" s="99"/>
      <c r="K234" s="99"/>
      <c r="L234" s="99"/>
      <c r="M234" s="99"/>
      <c r="N234" s="99"/>
    </row>
    <row r="235" spans="1:14" s="50" customFormat="1" ht="21">
      <c r="A235" s="121">
        <v>60</v>
      </c>
      <c r="B235" s="102" t="s">
        <v>965</v>
      </c>
      <c r="C235" s="139">
        <v>28.2</v>
      </c>
      <c r="D235" s="121" t="s">
        <v>966</v>
      </c>
      <c r="E235" s="99"/>
      <c r="F235" s="99"/>
      <c r="G235" s="99"/>
      <c r="H235" s="99"/>
      <c r="I235" s="99"/>
      <c r="J235" s="99"/>
      <c r="K235" s="99"/>
      <c r="L235" s="99"/>
      <c r="M235" s="99"/>
      <c r="N235" s="99"/>
    </row>
    <row r="236" spans="1:14" s="50" customFormat="1" ht="21">
      <c r="A236" s="121">
        <v>61</v>
      </c>
      <c r="B236" s="102" t="s">
        <v>967</v>
      </c>
      <c r="C236" s="139">
        <v>56</v>
      </c>
      <c r="D236" s="121" t="s">
        <v>968</v>
      </c>
      <c r="E236" s="99"/>
      <c r="F236" s="99"/>
      <c r="G236" s="99"/>
      <c r="H236" s="99"/>
      <c r="I236" s="99"/>
      <c r="J236" s="99"/>
      <c r="K236" s="99"/>
      <c r="L236" s="99"/>
      <c r="M236" s="99"/>
      <c r="N236" s="99"/>
    </row>
    <row r="237" spans="1:14" s="50" customFormat="1" ht="21">
      <c r="A237" s="121">
        <v>62</v>
      </c>
      <c r="B237" s="102" t="s">
        <v>969</v>
      </c>
      <c r="C237" s="139">
        <v>36.2</v>
      </c>
      <c r="D237" s="121" t="s">
        <v>970</v>
      </c>
      <c r="E237" s="99"/>
      <c r="F237" s="99"/>
      <c r="G237" s="99"/>
      <c r="H237" s="99"/>
      <c r="I237" s="99"/>
      <c r="J237" s="99"/>
      <c r="K237" s="99"/>
      <c r="L237" s="99"/>
      <c r="M237" s="99"/>
      <c r="N237" s="99"/>
    </row>
    <row r="238" spans="1:14" s="50" customFormat="1" ht="21">
      <c r="A238" s="121">
        <v>63</v>
      </c>
      <c r="B238" s="102" t="s">
        <v>310</v>
      </c>
      <c r="C238" s="139">
        <v>42.4</v>
      </c>
      <c r="D238" s="121" t="s">
        <v>971</v>
      </c>
      <c r="E238" s="99"/>
      <c r="F238" s="99"/>
      <c r="G238" s="99"/>
      <c r="H238" s="99"/>
      <c r="I238" s="99"/>
      <c r="J238" s="99"/>
      <c r="K238" s="99"/>
      <c r="L238" s="99"/>
      <c r="M238" s="99"/>
      <c r="N238" s="99"/>
    </row>
    <row r="239" spans="1:14" s="50" customFormat="1" ht="21">
      <c r="A239" s="121">
        <v>64</v>
      </c>
      <c r="B239" s="102" t="s">
        <v>972</v>
      </c>
      <c r="C239" s="139">
        <v>14.8</v>
      </c>
      <c r="D239" s="121" t="s">
        <v>973</v>
      </c>
      <c r="E239" s="99"/>
      <c r="F239" s="99"/>
      <c r="G239" s="99"/>
      <c r="H239" s="99"/>
      <c r="I239" s="99"/>
      <c r="J239" s="99"/>
      <c r="K239" s="99"/>
      <c r="L239" s="99"/>
      <c r="M239" s="99"/>
      <c r="N239" s="99"/>
    </row>
    <row r="240" spans="1:14" s="50" customFormat="1" ht="21">
      <c r="A240" s="121">
        <v>65</v>
      </c>
      <c r="B240" s="102" t="s">
        <v>974</v>
      </c>
      <c r="C240" s="139">
        <v>18.5</v>
      </c>
      <c r="D240" s="121" t="s">
        <v>975</v>
      </c>
      <c r="E240" s="99"/>
      <c r="F240" s="99"/>
      <c r="G240" s="99"/>
      <c r="H240" s="99"/>
      <c r="I240" s="99"/>
      <c r="J240" s="99"/>
      <c r="K240" s="99"/>
      <c r="L240" s="99"/>
      <c r="M240" s="99"/>
      <c r="N240" s="99"/>
    </row>
    <row r="241" spans="1:14" s="50" customFormat="1" ht="21">
      <c r="A241" s="121">
        <v>66</v>
      </c>
      <c r="B241" s="102" t="s">
        <v>315</v>
      </c>
      <c r="C241" s="139">
        <v>35.3</v>
      </c>
      <c r="D241" s="121" t="s">
        <v>976</v>
      </c>
      <c r="E241" s="99"/>
      <c r="F241" s="99"/>
      <c r="G241" s="99"/>
      <c r="H241" s="99"/>
      <c r="I241" s="99"/>
      <c r="J241" s="99"/>
      <c r="K241" s="99"/>
      <c r="L241" s="99"/>
      <c r="M241" s="99"/>
      <c r="N241" s="99"/>
    </row>
    <row r="242" spans="1:14" s="50" customFormat="1" ht="21">
      <c r="A242" s="121">
        <v>67</v>
      </c>
      <c r="B242" s="102" t="s">
        <v>314</v>
      </c>
      <c r="C242" s="139">
        <v>3.1</v>
      </c>
      <c r="D242" s="121" t="s">
        <v>977</v>
      </c>
      <c r="E242" s="99"/>
      <c r="F242" s="99"/>
      <c r="G242" s="99"/>
      <c r="H242" s="99"/>
      <c r="I242" s="99"/>
      <c r="J242" s="99"/>
      <c r="K242" s="99"/>
      <c r="L242" s="99"/>
      <c r="M242" s="99"/>
      <c r="N242" s="99"/>
    </row>
    <row r="243" spans="1:14" s="50" customFormat="1" ht="21">
      <c r="A243" s="121">
        <v>68</v>
      </c>
      <c r="B243" s="102" t="s">
        <v>978</v>
      </c>
      <c r="C243" s="139">
        <v>17.4</v>
      </c>
      <c r="D243" s="121" t="s">
        <v>979</v>
      </c>
      <c r="E243" s="99"/>
      <c r="F243" s="99"/>
      <c r="G243" s="99"/>
      <c r="H243" s="99"/>
      <c r="I243" s="99"/>
      <c r="J243" s="99"/>
      <c r="K243" s="99"/>
      <c r="L243" s="99"/>
      <c r="M243" s="99"/>
      <c r="N243" s="99"/>
    </row>
    <row r="244" spans="1:14" s="50" customFormat="1" ht="21">
      <c r="A244" s="121">
        <v>69</v>
      </c>
      <c r="B244" s="102" t="s">
        <v>301</v>
      </c>
      <c r="C244" s="139">
        <v>14.5</v>
      </c>
      <c r="D244" s="121" t="s">
        <v>980</v>
      </c>
      <c r="E244" s="99"/>
      <c r="F244" s="99"/>
      <c r="G244" s="99"/>
      <c r="H244" s="99"/>
      <c r="I244" s="99"/>
      <c r="J244" s="99"/>
      <c r="K244" s="99"/>
      <c r="L244" s="99"/>
      <c r="M244" s="99"/>
      <c r="N244" s="99"/>
    </row>
    <row r="245" spans="1:14" s="50" customFormat="1" ht="21">
      <c r="A245" s="121">
        <v>70</v>
      </c>
      <c r="B245" s="102" t="s">
        <v>981</v>
      </c>
      <c r="C245" s="139">
        <v>93.1</v>
      </c>
      <c r="D245" s="121" t="s">
        <v>982</v>
      </c>
      <c r="E245" s="99"/>
      <c r="F245" s="99"/>
      <c r="G245" s="99"/>
      <c r="H245" s="99"/>
      <c r="I245" s="99"/>
      <c r="J245" s="99"/>
      <c r="K245" s="99"/>
      <c r="L245" s="99"/>
      <c r="M245" s="99"/>
      <c r="N245" s="99"/>
    </row>
    <row r="246" spans="1:14" s="50" customFormat="1" ht="21">
      <c r="A246" s="121">
        <v>71</v>
      </c>
      <c r="B246" s="102" t="s">
        <v>983</v>
      </c>
      <c r="C246" s="139">
        <v>22.8</v>
      </c>
      <c r="D246" s="121" t="s">
        <v>984</v>
      </c>
      <c r="E246" s="99"/>
      <c r="F246" s="99"/>
      <c r="G246" s="99"/>
      <c r="H246" s="99"/>
      <c r="I246" s="99"/>
      <c r="J246" s="99"/>
      <c r="K246" s="99"/>
      <c r="L246" s="99"/>
      <c r="M246" s="99"/>
      <c r="N246" s="99"/>
    </row>
    <row r="247" spans="1:14" s="50" customFormat="1" ht="21">
      <c r="A247" s="121">
        <v>72</v>
      </c>
      <c r="B247" s="102" t="s">
        <v>985</v>
      </c>
      <c r="C247" s="139">
        <v>21.4</v>
      </c>
      <c r="D247" s="121" t="s">
        <v>986</v>
      </c>
      <c r="E247" s="99"/>
      <c r="F247" s="99"/>
      <c r="G247" s="99"/>
      <c r="H247" s="99"/>
      <c r="I247" s="99"/>
      <c r="J247" s="99"/>
      <c r="K247" s="99"/>
      <c r="L247" s="99"/>
      <c r="M247" s="99"/>
      <c r="N247" s="99"/>
    </row>
    <row r="248" spans="1:14" s="50" customFormat="1" ht="21">
      <c r="A248" s="121">
        <v>73</v>
      </c>
      <c r="B248" s="102" t="s">
        <v>987</v>
      </c>
      <c r="C248" s="139">
        <v>44.8</v>
      </c>
      <c r="D248" s="121" t="s">
        <v>988</v>
      </c>
      <c r="E248" s="99"/>
      <c r="F248" s="99"/>
      <c r="G248" s="99"/>
      <c r="H248" s="99"/>
      <c r="I248" s="99"/>
      <c r="J248" s="99"/>
      <c r="K248" s="99"/>
      <c r="L248" s="99"/>
      <c r="M248" s="99"/>
      <c r="N248" s="99"/>
    </row>
    <row r="249" spans="1:14" s="50" customFormat="1" ht="21">
      <c r="A249" s="121">
        <v>74</v>
      </c>
      <c r="B249" s="102" t="s">
        <v>989</v>
      </c>
      <c r="C249" s="139">
        <v>61.5</v>
      </c>
      <c r="D249" s="121" t="s">
        <v>990</v>
      </c>
      <c r="E249" s="99"/>
      <c r="F249" s="99"/>
      <c r="G249" s="99"/>
      <c r="H249" s="99"/>
      <c r="I249" s="99"/>
      <c r="J249" s="99"/>
      <c r="K249" s="99"/>
      <c r="L249" s="99"/>
      <c r="M249" s="99"/>
      <c r="N249" s="99"/>
    </row>
    <row r="250" spans="1:14" s="50" customFormat="1" ht="21">
      <c r="A250" s="121">
        <v>75</v>
      </c>
      <c r="B250" s="102" t="s">
        <v>991</v>
      </c>
      <c r="C250" s="139">
        <v>62.5</v>
      </c>
      <c r="D250" s="121" t="s">
        <v>992</v>
      </c>
      <c r="E250" s="99"/>
      <c r="F250" s="99"/>
      <c r="G250" s="99"/>
      <c r="H250" s="99"/>
      <c r="I250" s="99"/>
      <c r="J250" s="99"/>
      <c r="K250" s="99"/>
      <c r="L250" s="99"/>
      <c r="M250" s="99"/>
      <c r="N250" s="99"/>
    </row>
    <row r="251" spans="1:14" s="50" customFormat="1" ht="21">
      <c r="A251" s="121">
        <v>76</v>
      </c>
      <c r="B251" s="102" t="s">
        <v>993</v>
      </c>
      <c r="C251" s="139">
        <v>17.8</v>
      </c>
      <c r="D251" s="121" t="s">
        <v>994</v>
      </c>
      <c r="E251" s="99"/>
      <c r="F251" s="99"/>
      <c r="G251" s="99"/>
      <c r="H251" s="99"/>
      <c r="I251" s="99"/>
      <c r="J251" s="99"/>
      <c r="K251" s="99"/>
      <c r="L251" s="99"/>
      <c r="M251" s="99"/>
      <c r="N251" s="99"/>
    </row>
    <row r="252" spans="1:14" s="50" customFormat="1" ht="21">
      <c r="A252" s="171"/>
      <c r="B252" s="171"/>
      <c r="C252" s="139">
        <f>SUM(C219:C251)</f>
        <v>1579.7</v>
      </c>
      <c r="D252" s="109"/>
      <c r="E252" s="99"/>
      <c r="F252" s="99"/>
      <c r="G252" s="99"/>
      <c r="H252" s="99"/>
      <c r="I252" s="99"/>
      <c r="J252" s="99"/>
      <c r="K252" s="99"/>
      <c r="L252" s="99"/>
      <c r="M252" s="99"/>
      <c r="N252" s="99"/>
    </row>
    <row r="253" spans="1:14" s="50" customFormat="1" ht="21">
      <c r="A253" s="97"/>
      <c r="B253" s="166" t="s">
        <v>833</v>
      </c>
      <c r="C253" s="166"/>
      <c r="D253" s="98"/>
      <c r="E253" s="99"/>
      <c r="F253" s="99"/>
      <c r="G253" s="99"/>
      <c r="H253" s="99"/>
      <c r="I253" s="99"/>
      <c r="J253" s="99"/>
      <c r="K253" s="99"/>
      <c r="L253" s="99"/>
      <c r="M253" s="99"/>
      <c r="N253" s="99"/>
    </row>
    <row r="254" spans="1:14" s="50" customFormat="1" ht="21">
      <c r="A254" s="100" t="s">
        <v>3</v>
      </c>
      <c r="B254" s="100" t="s">
        <v>260</v>
      </c>
      <c r="C254" s="100" t="s">
        <v>234</v>
      </c>
      <c r="D254" s="100" t="s">
        <v>235</v>
      </c>
      <c r="E254" s="99"/>
      <c r="F254" s="99"/>
      <c r="G254" s="99"/>
      <c r="H254" s="99"/>
      <c r="I254" s="99"/>
      <c r="J254" s="99"/>
      <c r="K254" s="99"/>
      <c r="L254" s="99"/>
      <c r="M254" s="99"/>
      <c r="N254" s="99"/>
    </row>
    <row r="255" spans="1:14" s="50" customFormat="1" ht="21">
      <c r="A255" s="121">
        <v>77</v>
      </c>
      <c r="B255" s="102" t="s">
        <v>808</v>
      </c>
      <c r="C255" s="139">
        <v>68.6</v>
      </c>
      <c r="D255" s="121" t="s">
        <v>995</v>
      </c>
      <c r="E255" s="99"/>
      <c r="F255" s="99"/>
      <c r="G255" s="99"/>
      <c r="H255" s="99"/>
      <c r="I255" s="99"/>
      <c r="J255" s="99"/>
      <c r="K255" s="99"/>
      <c r="L255" s="99"/>
      <c r="M255" s="99"/>
      <c r="N255" s="99"/>
    </row>
    <row r="256" spans="1:14" s="50" customFormat="1" ht="21">
      <c r="A256" s="121">
        <v>78</v>
      </c>
      <c r="B256" s="102" t="s">
        <v>996</v>
      </c>
      <c r="C256" s="139">
        <v>6.2</v>
      </c>
      <c r="D256" s="121" t="s">
        <v>997</v>
      </c>
      <c r="E256" s="99"/>
      <c r="F256" s="99"/>
      <c r="G256" s="99"/>
      <c r="H256" s="99"/>
      <c r="I256" s="99"/>
      <c r="J256" s="99"/>
      <c r="K256" s="99"/>
      <c r="L256" s="99"/>
      <c r="M256" s="99"/>
      <c r="N256" s="99"/>
    </row>
    <row r="257" spans="1:14" s="50" customFormat="1" ht="21">
      <c r="A257" s="121">
        <v>79</v>
      </c>
      <c r="B257" s="102" t="s">
        <v>998</v>
      </c>
      <c r="C257" s="139">
        <v>126.2</v>
      </c>
      <c r="D257" s="121" t="s">
        <v>999</v>
      </c>
      <c r="E257" s="99"/>
      <c r="F257" s="99"/>
      <c r="G257" s="99"/>
      <c r="H257" s="99"/>
      <c r="I257" s="99"/>
      <c r="J257" s="99"/>
      <c r="K257" s="99"/>
      <c r="L257" s="99"/>
      <c r="M257" s="99"/>
      <c r="N257" s="99"/>
    </row>
    <row r="258" spans="1:14" s="50" customFormat="1" ht="21">
      <c r="A258" s="121">
        <v>80</v>
      </c>
      <c r="B258" s="102" t="s">
        <v>1000</v>
      </c>
      <c r="C258" s="139">
        <v>36.3</v>
      </c>
      <c r="D258" s="121" t="s">
        <v>1001</v>
      </c>
      <c r="E258" s="99"/>
      <c r="F258" s="99"/>
      <c r="G258" s="99"/>
      <c r="H258" s="99"/>
      <c r="I258" s="99"/>
      <c r="J258" s="99"/>
      <c r="K258" s="99"/>
      <c r="L258" s="99"/>
      <c r="M258" s="99"/>
      <c r="N258" s="99"/>
    </row>
    <row r="259" spans="1:14" s="50" customFormat="1" ht="21">
      <c r="A259" s="121">
        <v>81</v>
      </c>
      <c r="B259" s="102" t="s">
        <v>1002</v>
      </c>
      <c r="C259" s="139">
        <v>36.6</v>
      </c>
      <c r="D259" s="121" t="s">
        <v>1003</v>
      </c>
      <c r="E259" s="99"/>
      <c r="F259" s="99"/>
      <c r="G259" s="99"/>
      <c r="H259" s="99"/>
      <c r="I259" s="99"/>
      <c r="J259" s="99"/>
      <c r="K259" s="99"/>
      <c r="L259" s="99"/>
      <c r="M259" s="99"/>
      <c r="N259" s="99"/>
    </row>
    <row r="260" spans="1:14" s="50" customFormat="1" ht="21">
      <c r="A260" s="121">
        <v>82</v>
      </c>
      <c r="B260" s="102" t="s">
        <v>1004</v>
      </c>
      <c r="C260" s="139">
        <v>74.3</v>
      </c>
      <c r="D260" s="121" t="s">
        <v>1005</v>
      </c>
      <c r="E260" s="99"/>
      <c r="F260" s="99"/>
      <c r="G260" s="99"/>
      <c r="H260" s="99"/>
      <c r="I260" s="99"/>
      <c r="J260" s="99"/>
      <c r="K260" s="99"/>
      <c r="L260" s="99"/>
      <c r="M260" s="99"/>
      <c r="N260" s="99"/>
    </row>
    <row r="261" spans="1:14" s="50" customFormat="1" ht="21">
      <c r="A261" s="121">
        <v>83</v>
      </c>
      <c r="B261" s="102" t="s">
        <v>1006</v>
      </c>
      <c r="C261" s="139">
        <v>149.7</v>
      </c>
      <c r="D261" s="121" t="s">
        <v>1007</v>
      </c>
      <c r="E261" s="99"/>
      <c r="F261" s="99"/>
      <c r="G261" s="99"/>
      <c r="H261" s="99"/>
      <c r="I261" s="99"/>
      <c r="J261" s="99"/>
      <c r="K261" s="99"/>
      <c r="L261" s="99"/>
      <c r="M261" s="99"/>
      <c r="N261" s="99"/>
    </row>
    <row r="262" spans="1:14" s="50" customFormat="1" ht="21">
      <c r="A262" s="121">
        <v>84</v>
      </c>
      <c r="B262" s="102" t="s">
        <v>1008</v>
      </c>
      <c r="C262" s="139">
        <v>5.5</v>
      </c>
      <c r="D262" s="121" t="s">
        <v>1009</v>
      </c>
      <c r="E262" s="99"/>
      <c r="F262" s="99"/>
      <c r="G262" s="99"/>
      <c r="H262" s="99"/>
      <c r="I262" s="99"/>
      <c r="J262" s="99"/>
      <c r="K262" s="99"/>
      <c r="L262" s="99"/>
      <c r="M262" s="99"/>
      <c r="N262" s="99"/>
    </row>
    <row r="263" spans="1:14" s="50" customFormat="1" ht="21">
      <c r="A263" s="121">
        <v>85</v>
      </c>
      <c r="B263" s="102" t="s">
        <v>1010</v>
      </c>
      <c r="C263" s="139">
        <v>41.1</v>
      </c>
      <c r="D263" s="121" t="s">
        <v>1011</v>
      </c>
      <c r="E263" s="99"/>
      <c r="F263" s="99"/>
      <c r="G263" s="99"/>
      <c r="H263" s="99"/>
      <c r="I263" s="99"/>
      <c r="J263" s="99"/>
      <c r="K263" s="99"/>
      <c r="L263" s="99"/>
      <c r="M263" s="99"/>
      <c r="N263" s="99"/>
    </row>
    <row r="264" spans="1:14" s="50" customFormat="1" ht="21">
      <c r="A264" s="121">
        <v>86</v>
      </c>
      <c r="B264" s="102" t="s">
        <v>1012</v>
      </c>
      <c r="C264" s="139">
        <v>69.6</v>
      </c>
      <c r="D264" s="121" t="s">
        <v>1013</v>
      </c>
      <c r="E264" s="99"/>
      <c r="F264" s="99"/>
      <c r="G264" s="99"/>
      <c r="H264" s="99"/>
      <c r="I264" s="99"/>
      <c r="J264" s="99"/>
      <c r="K264" s="99"/>
      <c r="L264" s="99"/>
      <c r="M264" s="99"/>
      <c r="N264" s="99"/>
    </row>
    <row r="265" spans="1:14" s="50" customFormat="1" ht="21">
      <c r="A265" s="121">
        <v>87</v>
      </c>
      <c r="B265" s="102" t="s">
        <v>1014</v>
      </c>
      <c r="C265" s="139">
        <v>21.5</v>
      </c>
      <c r="D265" s="121" t="s">
        <v>1015</v>
      </c>
      <c r="E265" s="99"/>
      <c r="F265" s="99"/>
      <c r="G265" s="99"/>
      <c r="H265" s="99"/>
      <c r="I265" s="99"/>
      <c r="J265" s="99"/>
      <c r="K265" s="99"/>
      <c r="L265" s="99"/>
      <c r="M265" s="99"/>
      <c r="N265" s="99"/>
    </row>
    <row r="266" spans="1:14" s="50" customFormat="1" ht="21">
      <c r="A266" s="121">
        <v>88</v>
      </c>
      <c r="B266" s="102" t="s">
        <v>1016</v>
      </c>
      <c r="C266" s="139">
        <v>22.3</v>
      </c>
      <c r="D266" s="121" t="s">
        <v>1017</v>
      </c>
      <c r="E266" s="99"/>
      <c r="F266" s="99"/>
      <c r="G266" s="99"/>
      <c r="H266" s="99"/>
      <c r="I266" s="99"/>
      <c r="J266" s="99"/>
      <c r="K266" s="99"/>
      <c r="L266" s="99"/>
      <c r="M266" s="99"/>
      <c r="N266" s="99"/>
    </row>
    <row r="267" spans="1:14" s="50" customFormat="1" ht="21">
      <c r="A267" s="121">
        <v>89</v>
      </c>
      <c r="B267" s="102" t="s">
        <v>1018</v>
      </c>
      <c r="C267" s="139">
        <v>29.4</v>
      </c>
      <c r="D267" s="121" t="s">
        <v>1019</v>
      </c>
      <c r="E267" s="99"/>
      <c r="F267" s="99"/>
      <c r="G267" s="99"/>
      <c r="H267" s="99"/>
      <c r="I267" s="99"/>
      <c r="J267" s="99"/>
      <c r="K267" s="99"/>
      <c r="L267" s="99"/>
      <c r="M267" s="99"/>
      <c r="N267" s="99"/>
    </row>
    <row r="268" spans="1:14" s="50" customFormat="1" ht="21">
      <c r="A268" s="121">
        <v>90</v>
      </c>
      <c r="B268" s="102" t="s">
        <v>1020</v>
      </c>
      <c r="C268" s="139">
        <v>11.5</v>
      </c>
      <c r="D268" s="121" t="s">
        <v>1021</v>
      </c>
      <c r="E268" s="99"/>
      <c r="F268" s="99"/>
      <c r="G268" s="99"/>
      <c r="H268" s="99"/>
      <c r="I268" s="99"/>
      <c r="J268" s="99"/>
      <c r="K268" s="99"/>
      <c r="L268" s="99"/>
      <c r="M268" s="99"/>
      <c r="N268" s="99"/>
    </row>
    <row r="269" spans="1:14" s="50" customFormat="1" ht="21">
      <c r="A269" s="121">
        <v>91</v>
      </c>
      <c r="B269" s="102" t="s">
        <v>1022</v>
      </c>
      <c r="C269" s="139">
        <v>21</v>
      </c>
      <c r="D269" s="121" t="s">
        <v>1023</v>
      </c>
      <c r="E269" s="99"/>
      <c r="F269" s="99"/>
      <c r="G269" s="99"/>
      <c r="H269" s="99"/>
      <c r="I269" s="99"/>
      <c r="J269" s="99"/>
      <c r="K269" s="99"/>
      <c r="L269" s="99"/>
      <c r="M269" s="99"/>
      <c r="N269" s="99"/>
    </row>
    <row r="270" spans="1:14" s="50" customFormat="1" ht="21">
      <c r="A270" s="121">
        <v>92</v>
      </c>
      <c r="B270" s="102" t="s">
        <v>1024</v>
      </c>
      <c r="C270" s="139">
        <v>36.3</v>
      </c>
      <c r="D270" s="121" t="s">
        <v>1025</v>
      </c>
      <c r="E270" s="99"/>
      <c r="F270" s="99"/>
      <c r="G270" s="99"/>
      <c r="H270" s="99"/>
      <c r="I270" s="99"/>
      <c r="J270" s="99"/>
      <c r="K270" s="99"/>
      <c r="L270" s="99"/>
      <c r="M270" s="99"/>
      <c r="N270" s="99"/>
    </row>
    <row r="271" spans="1:14" s="50" customFormat="1" ht="21">
      <c r="A271" s="121">
        <v>93</v>
      </c>
      <c r="B271" s="102" t="s">
        <v>1026</v>
      </c>
      <c r="C271" s="139">
        <v>23.9</v>
      </c>
      <c r="D271" s="121" t="s">
        <v>1027</v>
      </c>
      <c r="E271" s="99"/>
      <c r="F271" s="99"/>
      <c r="G271" s="99"/>
      <c r="H271" s="99"/>
      <c r="I271" s="99"/>
      <c r="J271" s="99"/>
      <c r="K271" s="99"/>
      <c r="L271" s="99"/>
      <c r="M271" s="99"/>
      <c r="N271" s="99"/>
    </row>
    <row r="272" spans="1:14" s="50" customFormat="1" ht="21">
      <c r="A272" s="121">
        <v>94</v>
      </c>
      <c r="B272" s="102" t="s">
        <v>1028</v>
      </c>
      <c r="C272" s="139">
        <v>91.7</v>
      </c>
      <c r="D272" s="121" t="s">
        <v>1029</v>
      </c>
      <c r="E272" s="99"/>
      <c r="F272" s="99"/>
      <c r="G272" s="99"/>
      <c r="H272" s="99"/>
      <c r="I272" s="99"/>
      <c r="J272" s="99"/>
      <c r="K272" s="99"/>
      <c r="L272" s="99"/>
      <c r="M272" s="99"/>
      <c r="N272" s="99"/>
    </row>
    <row r="273" spans="1:14" s="50" customFormat="1" ht="21">
      <c r="A273" s="121">
        <v>95</v>
      </c>
      <c r="B273" s="102" t="s">
        <v>1030</v>
      </c>
      <c r="C273" s="139">
        <v>21.2</v>
      </c>
      <c r="D273" s="121" t="s">
        <v>1031</v>
      </c>
      <c r="E273" s="99"/>
      <c r="F273" s="99"/>
      <c r="G273" s="99"/>
      <c r="H273" s="99"/>
      <c r="I273" s="99"/>
      <c r="J273" s="99"/>
      <c r="K273" s="99"/>
      <c r="L273" s="99"/>
      <c r="M273" s="99"/>
      <c r="N273" s="99"/>
    </row>
    <row r="274" spans="1:14" s="50" customFormat="1" ht="21">
      <c r="A274" s="121">
        <v>96</v>
      </c>
      <c r="B274" s="102" t="s">
        <v>1032</v>
      </c>
      <c r="C274" s="139">
        <v>7.4</v>
      </c>
      <c r="D274" s="121" t="s">
        <v>1033</v>
      </c>
      <c r="E274" s="99"/>
      <c r="F274" s="99"/>
      <c r="G274" s="99"/>
      <c r="H274" s="99"/>
      <c r="I274" s="99"/>
      <c r="J274" s="99"/>
      <c r="K274" s="99"/>
      <c r="L274" s="99"/>
      <c r="M274" s="99"/>
      <c r="N274" s="99"/>
    </row>
    <row r="275" spans="1:14" s="50" customFormat="1" ht="21">
      <c r="A275" s="121">
        <v>97</v>
      </c>
      <c r="B275" s="102" t="s">
        <v>1034</v>
      </c>
      <c r="C275" s="139">
        <v>14.7</v>
      </c>
      <c r="D275" s="121" t="s">
        <v>1035</v>
      </c>
      <c r="E275" s="99"/>
      <c r="F275" s="99"/>
      <c r="G275" s="99"/>
      <c r="H275" s="99"/>
      <c r="I275" s="99"/>
      <c r="J275" s="99"/>
      <c r="K275" s="99"/>
      <c r="L275" s="99"/>
      <c r="M275" s="99"/>
      <c r="N275" s="99"/>
    </row>
    <row r="276" spans="1:14" s="50" customFormat="1" ht="21">
      <c r="A276" s="121">
        <v>98</v>
      </c>
      <c r="B276" s="102" t="s">
        <v>1036</v>
      </c>
      <c r="C276" s="139">
        <v>6.8</v>
      </c>
      <c r="D276" s="121" t="s">
        <v>1037</v>
      </c>
      <c r="E276" s="99"/>
      <c r="F276" s="99"/>
      <c r="G276" s="99"/>
      <c r="H276" s="99"/>
      <c r="I276" s="99"/>
      <c r="J276" s="99"/>
      <c r="K276" s="99"/>
      <c r="L276" s="99"/>
      <c r="M276" s="99"/>
      <c r="N276" s="99"/>
    </row>
    <row r="277" spans="1:14" s="50" customFormat="1" ht="21">
      <c r="A277" s="121">
        <v>99</v>
      </c>
      <c r="B277" s="102" t="s">
        <v>1038</v>
      </c>
      <c r="C277" s="139">
        <v>34.4</v>
      </c>
      <c r="D277" s="121" t="s">
        <v>1039</v>
      </c>
      <c r="E277" s="99"/>
      <c r="F277" s="99"/>
      <c r="G277" s="99"/>
      <c r="H277" s="99"/>
      <c r="I277" s="99"/>
      <c r="J277" s="99"/>
      <c r="K277" s="99"/>
      <c r="L277" s="99"/>
      <c r="M277" s="99"/>
      <c r="N277" s="99"/>
    </row>
    <row r="278" spans="1:14" s="50" customFormat="1" ht="21">
      <c r="A278" s="121">
        <v>100</v>
      </c>
      <c r="B278" s="102" t="s">
        <v>1040</v>
      </c>
      <c r="C278" s="139">
        <v>45.4</v>
      </c>
      <c r="D278" s="121" t="s">
        <v>1041</v>
      </c>
      <c r="E278" s="99"/>
      <c r="F278" s="99"/>
      <c r="G278" s="99"/>
      <c r="H278" s="99"/>
      <c r="I278" s="99"/>
      <c r="J278" s="99"/>
      <c r="K278" s="99"/>
      <c r="L278" s="99"/>
      <c r="M278" s="99"/>
      <c r="N278" s="99"/>
    </row>
    <row r="279" spans="1:14" s="50" customFormat="1" ht="21">
      <c r="A279" s="121">
        <v>101</v>
      </c>
      <c r="B279" s="102" t="s">
        <v>1042</v>
      </c>
      <c r="C279" s="139">
        <v>151.5</v>
      </c>
      <c r="D279" s="121" t="s">
        <v>1043</v>
      </c>
      <c r="E279" s="99"/>
      <c r="F279" s="99"/>
      <c r="G279" s="99"/>
      <c r="H279" s="99"/>
      <c r="I279" s="99"/>
      <c r="J279" s="99"/>
      <c r="K279" s="99"/>
      <c r="L279" s="99"/>
      <c r="M279" s="99"/>
      <c r="N279" s="99"/>
    </row>
    <row r="280" spans="1:14" s="50" customFormat="1" ht="21">
      <c r="A280" s="121">
        <v>102</v>
      </c>
      <c r="B280" s="102" t="s">
        <v>1044</v>
      </c>
      <c r="C280" s="139">
        <v>35</v>
      </c>
      <c r="D280" s="121" t="s">
        <v>1045</v>
      </c>
      <c r="E280" s="99"/>
      <c r="F280" s="99"/>
      <c r="G280" s="99"/>
      <c r="H280" s="99"/>
      <c r="I280" s="99"/>
      <c r="J280" s="99"/>
      <c r="K280" s="99"/>
      <c r="L280" s="99"/>
      <c r="M280" s="99"/>
      <c r="N280" s="99"/>
    </row>
    <row r="281" spans="1:14" s="50" customFormat="1" ht="21">
      <c r="A281" s="121">
        <v>103</v>
      </c>
      <c r="B281" s="102" t="s">
        <v>1046</v>
      </c>
      <c r="C281" s="139">
        <v>181.3</v>
      </c>
      <c r="D281" s="121" t="s">
        <v>1047</v>
      </c>
      <c r="E281" s="99"/>
      <c r="F281" s="99"/>
      <c r="G281" s="99"/>
      <c r="H281" s="99"/>
      <c r="I281" s="99"/>
      <c r="J281" s="99"/>
      <c r="K281" s="99"/>
      <c r="L281" s="99"/>
      <c r="M281" s="99"/>
      <c r="N281" s="99"/>
    </row>
    <row r="282" spans="1:14" s="50" customFormat="1" ht="21">
      <c r="A282" s="121">
        <v>104</v>
      </c>
      <c r="B282" s="102" t="s">
        <v>1048</v>
      </c>
      <c r="C282" s="139">
        <v>15.5</v>
      </c>
      <c r="D282" s="121" t="s">
        <v>1049</v>
      </c>
      <c r="E282" s="99"/>
      <c r="F282" s="99"/>
      <c r="G282" s="99"/>
      <c r="H282" s="99"/>
      <c r="I282" s="99"/>
      <c r="J282" s="99"/>
      <c r="K282" s="99"/>
      <c r="L282" s="99"/>
      <c r="M282" s="99"/>
      <c r="N282" s="99"/>
    </row>
    <row r="283" spans="1:14" s="50" customFormat="1" ht="21">
      <c r="A283" s="121">
        <v>105</v>
      </c>
      <c r="B283" s="102" t="s">
        <v>1050</v>
      </c>
      <c r="C283" s="139">
        <v>50.8</v>
      </c>
      <c r="D283" s="121" t="s">
        <v>1051</v>
      </c>
      <c r="E283" s="99"/>
      <c r="F283" s="99"/>
      <c r="G283" s="99"/>
      <c r="H283" s="99"/>
      <c r="I283" s="99"/>
      <c r="J283" s="99"/>
      <c r="K283" s="99"/>
      <c r="L283" s="99"/>
      <c r="M283" s="99"/>
      <c r="N283" s="99"/>
    </row>
    <row r="284" spans="1:14" s="50" customFormat="1" ht="21">
      <c r="A284" s="121">
        <v>106</v>
      </c>
      <c r="B284" s="102" t="s">
        <v>1052</v>
      </c>
      <c r="C284" s="139">
        <v>12.8</v>
      </c>
      <c r="D284" s="121" t="s">
        <v>1053</v>
      </c>
      <c r="E284" s="99"/>
      <c r="F284" s="99"/>
      <c r="G284" s="99"/>
      <c r="H284" s="99"/>
      <c r="I284" s="99"/>
      <c r="J284" s="99"/>
      <c r="K284" s="99"/>
      <c r="L284" s="99"/>
      <c r="M284" s="99"/>
      <c r="N284" s="99"/>
    </row>
    <row r="285" spans="1:14" s="50" customFormat="1" ht="21">
      <c r="A285" s="121">
        <v>107</v>
      </c>
      <c r="B285" s="102" t="s">
        <v>1054</v>
      </c>
      <c r="C285" s="139">
        <v>41.5</v>
      </c>
      <c r="D285" s="121" t="s">
        <v>1055</v>
      </c>
      <c r="E285" s="99"/>
      <c r="F285" s="99"/>
      <c r="G285" s="99"/>
      <c r="H285" s="99"/>
      <c r="I285" s="99"/>
      <c r="J285" s="99"/>
      <c r="K285" s="99"/>
      <c r="L285" s="99"/>
      <c r="M285" s="99"/>
      <c r="N285" s="99"/>
    </row>
    <row r="286" spans="1:14" s="50" customFormat="1" ht="21">
      <c r="A286" s="121">
        <v>108</v>
      </c>
      <c r="B286" s="102" t="s">
        <v>1056</v>
      </c>
      <c r="C286" s="139">
        <v>119</v>
      </c>
      <c r="D286" s="121" t="s">
        <v>1057</v>
      </c>
      <c r="E286" s="99"/>
      <c r="F286" s="99"/>
      <c r="G286" s="99"/>
      <c r="H286" s="99"/>
      <c r="I286" s="99"/>
      <c r="J286" s="99"/>
      <c r="K286" s="99"/>
      <c r="L286" s="99"/>
      <c r="M286" s="99"/>
      <c r="N286" s="99"/>
    </row>
    <row r="287" spans="1:14" s="50" customFormat="1" ht="21">
      <c r="A287" s="121">
        <v>109</v>
      </c>
      <c r="B287" s="102" t="s">
        <v>336</v>
      </c>
      <c r="C287" s="139">
        <v>49.2</v>
      </c>
      <c r="D287" s="121" t="s">
        <v>1058</v>
      </c>
      <c r="E287" s="99"/>
      <c r="F287" s="99"/>
      <c r="G287" s="99"/>
      <c r="H287" s="99"/>
      <c r="I287" s="99"/>
      <c r="J287" s="99"/>
      <c r="K287" s="99"/>
      <c r="L287" s="99"/>
      <c r="M287" s="99"/>
      <c r="N287" s="99"/>
    </row>
    <row r="288" spans="1:14" s="50" customFormat="1" ht="21">
      <c r="A288" s="171"/>
      <c r="B288" s="171"/>
      <c r="C288" s="139">
        <f>SUM(C255:C287)</f>
        <v>1658.1999999999998</v>
      </c>
      <c r="D288" s="109"/>
      <c r="E288" s="99"/>
      <c r="F288" s="99"/>
      <c r="G288" s="99"/>
      <c r="H288" s="99"/>
      <c r="I288" s="99"/>
      <c r="J288" s="99"/>
      <c r="K288" s="99"/>
      <c r="L288" s="99"/>
      <c r="M288" s="99"/>
      <c r="N288" s="99"/>
    </row>
    <row r="289" spans="1:14" s="50" customFormat="1" ht="21">
      <c r="A289" s="97"/>
      <c r="B289" s="166" t="s">
        <v>833</v>
      </c>
      <c r="C289" s="166"/>
      <c r="D289" s="98"/>
      <c r="E289" s="99"/>
      <c r="F289" s="99"/>
      <c r="G289" s="99"/>
      <c r="H289" s="99"/>
      <c r="I289" s="99"/>
      <c r="J289" s="99"/>
      <c r="K289" s="99"/>
      <c r="L289" s="99"/>
      <c r="M289" s="99"/>
      <c r="N289" s="99"/>
    </row>
    <row r="290" spans="1:14" s="50" customFormat="1" ht="21">
      <c r="A290" s="100" t="s">
        <v>3</v>
      </c>
      <c r="B290" s="100" t="s">
        <v>260</v>
      </c>
      <c r="C290" s="100" t="s">
        <v>234</v>
      </c>
      <c r="D290" s="100" t="s">
        <v>235</v>
      </c>
      <c r="E290" s="99"/>
      <c r="F290" s="99"/>
      <c r="G290" s="99"/>
      <c r="H290" s="99"/>
      <c r="I290" s="99"/>
      <c r="J290" s="99"/>
      <c r="K290" s="99"/>
      <c r="L290" s="99"/>
      <c r="M290" s="99"/>
      <c r="N290" s="99"/>
    </row>
    <row r="291" spans="1:14" s="50" customFormat="1" ht="21">
      <c r="A291" s="121">
        <v>110</v>
      </c>
      <c r="B291" s="102" t="s">
        <v>1059</v>
      </c>
      <c r="C291" s="139">
        <v>27.1</v>
      </c>
      <c r="D291" s="121" t="s">
        <v>1060</v>
      </c>
      <c r="E291" s="99"/>
      <c r="F291" s="99"/>
      <c r="G291" s="99"/>
      <c r="H291" s="99"/>
      <c r="I291" s="99"/>
      <c r="J291" s="99"/>
      <c r="K291" s="99"/>
      <c r="L291" s="99"/>
      <c r="M291" s="99"/>
      <c r="N291" s="99"/>
    </row>
    <row r="292" spans="1:14" s="50" customFormat="1" ht="21">
      <c r="A292" s="121">
        <v>111</v>
      </c>
      <c r="B292" s="102" t="s">
        <v>1061</v>
      </c>
      <c r="C292" s="139">
        <v>26.5</v>
      </c>
      <c r="D292" s="121" t="s">
        <v>1062</v>
      </c>
      <c r="E292" s="99"/>
      <c r="F292" s="99"/>
      <c r="G292" s="99"/>
      <c r="H292" s="99"/>
      <c r="I292" s="99"/>
      <c r="J292" s="99"/>
      <c r="K292" s="99"/>
      <c r="L292" s="99"/>
      <c r="M292" s="99"/>
      <c r="N292" s="99"/>
    </row>
    <row r="293" spans="1:14" s="50" customFormat="1" ht="21">
      <c r="A293" s="121">
        <v>112</v>
      </c>
      <c r="B293" s="102" t="s">
        <v>1064</v>
      </c>
      <c r="C293" s="139">
        <v>34.3</v>
      </c>
      <c r="D293" s="121" t="s">
        <v>1063</v>
      </c>
      <c r="E293" s="99"/>
      <c r="F293" s="99"/>
      <c r="G293" s="99"/>
      <c r="H293" s="99"/>
      <c r="I293" s="99"/>
      <c r="J293" s="99"/>
      <c r="K293" s="99"/>
      <c r="L293" s="99"/>
      <c r="M293" s="99"/>
      <c r="N293" s="99"/>
    </row>
    <row r="294" spans="1:14" s="50" customFormat="1" ht="21">
      <c r="A294" s="121">
        <v>113</v>
      </c>
      <c r="B294" s="102" t="s">
        <v>1065</v>
      </c>
      <c r="C294" s="139">
        <v>20</v>
      </c>
      <c r="D294" s="121" t="s">
        <v>1066</v>
      </c>
      <c r="E294" s="99"/>
      <c r="F294" s="99"/>
      <c r="G294" s="99"/>
      <c r="H294" s="99"/>
      <c r="I294" s="99"/>
      <c r="J294" s="99"/>
      <c r="K294" s="99"/>
      <c r="L294" s="99"/>
      <c r="M294" s="99"/>
      <c r="N294" s="99"/>
    </row>
    <row r="295" spans="1:14" s="50" customFormat="1" ht="21">
      <c r="A295" s="121">
        <v>114</v>
      </c>
      <c r="B295" s="102" t="s">
        <v>1067</v>
      </c>
      <c r="C295" s="139">
        <v>63.1</v>
      </c>
      <c r="D295" s="121" t="s">
        <v>1068</v>
      </c>
      <c r="E295" s="99"/>
      <c r="F295" s="99"/>
      <c r="G295" s="99"/>
      <c r="H295" s="99"/>
      <c r="I295" s="99"/>
      <c r="J295" s="99"/>
      <c r="K295" s="99"/>
      <c r="L295" s="99"/>
      <c r="M295" s="99"/>
      <c r="N295" s="99"/>
    </row>
    <row r="296" spans="1:14" s="50" customFormat="1" ht="21">
      <c r="A296" s="121">
        <v>115</v>
      </c>
      <c r="B296" s="102" t="s">
        <v>1069</v>
      </c>
      <c r="C296" s="139">
        <v>86.5</v>
      </c>
      <c r="D296" s="121" t="s">
        <v>1070</v>
      </c>
      <c r="E296" s="99"/>
      <c r="F296" s="99"/>
      <c r="G296" s="99"/>
      <c r="H296" s="99"/>
      <c r="I296" s="99"/>
      <c r="J296" s="99"/>
      <c r="K296" s="99"/>
      <c r="L296" s="99"/>
      <c r="M296" s="99"/>
      <c r="N296" s="99"/>
    </row>
    <row r="297" spans="1:14" s="50" customFormat="1" ht="21">
      <c r="A297" s="121">
        <v>116</v>
      </c>
      <c r="B297" s="102" t="s">
        <v>1071</v>
      </c>
      <c r="C297" s="139">
        <v>91.2</v>
      </c>
      <c r="D297" s="121" t="s">
        <v>1072</v>
      </c>
      <c r="E297" s="99"/>
      <c r="F297" s="99"/>
      <c r="G297" s="99"/>
      <c r="H297" s="99"/>
      <c r="I297" s="99"/>
      <c r="J297" s="99"/>
      <c r="K297" s="99"/>
      <c r="L297" s="99"/>
      <c r="M297" s="99"/>
      <c r="N297" s="99"/>
    </row>
    <row r="298" spans="1:14" s="50" customFormat="1" ht="21">
      <c r="A298" s="121">
        <v>117</v>
      </c>
      <c r="B298" s="102" t="s">
        <v>1073</v>
      </c>
      <c r="C298" s="139">
        <v>69.2</v>
      </c>
      <c r="D298" s="121" t="s">
        <v>1074</v>
      </c>
      <c r="E298" s="99"/>
      <c r="F298" s="99"/>
      <c r="G298" s="99"/>
      <c r="H298" s="99"/>
      <c r="I298" s="99"/>
      <c r="J298" s="99"/>
      <c r="K298" s="99"/>
      <c r="L298" s="99"/>
      <c r="M298" s="99"/>
      <c r="N298" s="99"/>
    </row>
    <row r="299" spans="1:14" s="50" customFormat="1" ht="21">
      <c r="A299" s="121">
        <v>118</v>
      </c>
      <c r="B299" s="102" t="s">
        <v>1075</v>
      </c>
      <c r="C299" s="139">
        <v>21</v>
      </c>
      <c r="D299" s="121" t="s">
        <v>1076</v>
      </c>
      <c r="E299" s="99"/>
      <c r="F299" s="99"/>
      <c r="G299" s="99"/>
      <c r="H299" s="99"/>
      <c r="I299" s="99"/>
      <c r="J299" s="99"/>
      <c r="K299" s="99"/>
      <c r="L299" s="99"/>
      <c r="M299" s="99"/>
      <c r="N299" s="99"/>
    </row>
    <row r="300" spans="1:14" s="50" customFormat="1" ht="21">
      <c r="A300" s="121">
        <v>119</v>
      </c>
      <c r="B300" s="102" t="s">
        <v>1077</v>
      </c>
      <c r="C300" s="139">
        <v>26.2</v>
      </c>
      <c r="D300" s="121" t="s">
        <v>1078</v>
      </c>
      <c r="E300" s="99"/>
      <c r="F300" s="99"/>
      <c r="G300" s="99"/>
      <c r="H300" s="99"/>
      <c r="I300" s="99"/>
      <c r="J300" s="99"/>
      <c r="K300" s="99"/>
      <c r="L300" s="99"/>
      <c r="M300" s="99"/>
      <c r="N300" s="99"/>
    </row>
    <row r="301" spans="1:14" s="50" customFormat="1" ht="21">
      <c r="A301" s="121">
        <v>120</v>
      </c>
      <c r="B301" s="102" t="s">
        <v>1079</v>
      </c>
      <c r="C301" s="139">
        <v>28.5</v>
      </c>
      <c r="D301" s="121" t="s">
        <v>1080</v>
      </c>
      <c r="E301" s="99"/>
      <c r="F301" s="99"/>
      <c r="G301" s="99"/>
      <c r="H301" s="99"/>
      <c r="I301" s="99"/>
      <c r="J301" s="99"/>
      <c r="K301" s="99"/>
      <c r="L301" s="99"/>
      <c r="M301" s="99"/>
      <c r="N301" s="99"/>
    </row>
    <row r="302" spans="1:14" s="50" customFormat="1" ht="21">
      <c r="A302" s="121">
        <v>121</v>
      </c>
      <c r="B302" s="102" t="s">
        <v>1081</v>
      </c>
      <c r="C302" s="139">
        <v>78.7</v>
      </c>
      <c r="D302" s="121" t="s">
        <v>1082</v>
      </c>
      <c r="E302" s="99"/>
      <c r="F302" s="99"/>
      <c r="G302" s="99"/>
      <c r="H302" s="99"/>
      <c r="I302" s="99"/>
      <c r="J302" s="99"/>
      <c r="K302" s="99"/>
      <c r="L302" s="99"/>
      <c r="M302" s="99"/>
      <c r="N302" s="99"/>
    </row>
    <row r="303" spans="1:14" s="50" customFormat="1" ht="21">
      <c r="A303" s="121">
        <v>122</v>
      </c>
      <c r="B303" s="102" t="s">
        <v>1083</v>
      </c>
      <c r="C303" s="139">
        <v>14.9</v>
      </c>
      <c r="D303" s="121" t="s">
        <v>1084</v>
      </c>
      <c r="E303" s="99"/>
      <c r="F303" s="99"/>
      <c r="G303" s="99"/>
      <c r="H303" s="99"/>
      <c r="I303" s="99"/>
      <c r="J303" s="99"/>
      <c r="K303" s="99"/>
      <c r="L303" s="99"/>
      <c r="M303" s="99"/>
      <c r="N303" s="99"/>
    </row>
    <row r="304" spans="1:14" s="50" customFormat="1" ht="21">
      <c r="A304" s="121">
        <v>123</v>
      </c>
      <c r="B304" s="102" t="s">
        <v>1085</v>
      </c>
      <c r="C304" s="139">
        <v>136.4</v>
      </c>
      <c r="D304" s="121" t="s">
        <v>1086</v>
      </c>
      <c r="E304" s="99"/>
      <c r="F304" s="99"/>
      <c r="G304" s="99"/>
      <c r="H304" s="99"/>
      <c r="I304" s="99"/>
      <c r="J304" s="99"/>
      <c r="K304" s="99"/>
      <c r="L304" s="99"/>
      <c r="M304" s="99"/>
      <c r="N304" s="99"/>
    </row>
    <row r="305" spans="1:14" s="50" customFormat="1" ht="21">
      <c r="A305" s="121">
        <v>124</v>
      </c>
      <c r="B305" s="102" t="s">
        <v>1087</v>
      </c>
      <c r="C305" s="139">
        <v>44.1</v>
      </c>
      <c r="D305" s="121" t="s">
        <v>1088</v>
      </c>
      <c r="E305" s="99"/>
      <c r="F305" s="99"/>
      <c r="G305" s="99"/>
      <c r="H305" s="99"/>
      <c r="I305" s="99"/>
      <c r="J305" s="99"/>
      <c r="K305" s="99"/>
      <c r="L305" s="99"/>
      <c r="M305" s="99"/>
      <c r="N305" s="99"/>
    </row>
    <row r="306" spans="1:14" s="50" customFormat="1" ht="21">
      <c r="A306" s="121">
        <v>125</v>
      </c>
      <c r="B306" s="102" t="s">
        <v>1089</v>
      </c>
      <c r="C306" s="139">
        <v>7.1</v>
      </c>
      <c r="D306" s="121" t="s">
        <v>1090</v>
      </c>
      <c r="E306" s="99"/>
      <c r="F306" s="99"/>
      <c r="G306" s="99"/>
      <c r="H306" s="99"/>
      <c r="I306" s="99"/>
      <c r="J306" s="99"/>
      <c r="K306" s="99"/>
      <c r="L306" s="99"/>
      <c r="M306" s="99"/>
      <c r="N306" s="99"/>
    </row>
    <row r="307" spans="1:14" s="50" customFormat="1" ht="21">
      <c r="A307" s="121">
        <v>126</v>
      </c>
      <c r="B307" s="102" t="s">
        <v>1091</v>
      </c>
      <c r="C307" s="139">
        <v>255.4</v>
      </c>
      <c r="D307" s="121" t="s">
        <v>1092</v>
      </c>
      <c r="E307" s="99"/>
      <c r="F307" s="99"/>
      <c r="G307" s="99"/>
      <c r="H307" s="99"/>
      <c r="I307" s="99"/>
      <c r="J307" s="99"/>
      <c r="K307" s="99"/>
      <c r="L307" s="99"/>
      <c r="M307" s="99"/>
      <c r="N307" s="99"/>
    </row>
    <row r="308" spans="1:14" s="50" customFormat="1" ht="21">
      <c r="A308" s="121">
        <v>127</v>
      </c>
      <c r="B308" s="102" t="s">
        <v>1093</v>
      </c>
      <c r="C308" s="139">
        <v>47.9</v>
      </c>
      <c r="D308" s="121" t="s">
        <v>1094</v>
      </c>
      <c r="E308" s="99"/>
      <c r="F308" s="99"/>
      <c r="G308" s="99"/>
      <c r="H308" s="99"/>
      <c r="I308" s="99"/>
      <c r="J308" s="99"/>
      <c r="K308" s="99"/>
      <c r="L308" s="99"/>
      <c r="M308" s="99"/>
      <c r="N308" s="99"/>
    </row>
    <row r="309" spans="1:14" s="50" customFormat="1" ht="21">
      <c r="A309" s="121">
        <v>128</v>
      </c>
      <c r="B309" s="102" t="s">
        <v>1095</v>
      </c>
      <c r="C309" s="139">
        <v>137.3</v>
      </c>
      <c r="D309" s="121" t="s">
        <v>1096</v>
      </c>
      <c r="E309" s="99"/>
      <c r="F309" s="99"/>
      <c r="G309" s="99"/>
      <c r="H309" s="99"/>
      <c r="I309" s="99"/>
      <c r="J309" s="99"/>
      <c r="K309" s="99"/>
      <c r="L309" s="99"/>
      <c r="M309" s="99"/>
      <c r="N309" s="99"/>
    </row>
    <row r="310" spans="1:14" s="50" customFormat="1" ht="21">
      <c r="A310" s="121">
        <v>129</v>
      </c>
      <c r="B310" s="102" t="s">
        <v>1097</v>
      </c>
      <c r="C310" s="139">
        <v>90.9</v>
      </c>
      <c r="D310" s="121" t="s">
        <v>1098</v>
      </c>
      <c r="E310" s="99"/>
      <c r="F310" s="99"/>
      <c r="G310" s="99"/>
      <c r="H310" s="99"/>
      <c r="I310" s="99"/>
      <c r="J310" s="99"/>
      <c r="K310" s="99"/>
      <c r="L310" s="99"/>
      <c r="M310" s="99"/>
      <c r="N310" s="99"/>
    </row>
    <row r="311" spans="1:14" s="50" customFormat="1" ht="21">
      <c r="A311" s="121">
        <v>130</v>
      </c>
      <c r="B311" s="102" t="s">
        <v>1099</v>
      </c>
      <c r="C311" s="139">
        <v>48.2</v>
      </c>
      <c r="D311" s="121" t="s">
        <v>1100</v>
      </c>
      <c r="E311" s="99"/>
      <c r="F311" s="99"/>
      <c r="G311" s="99"/>
      <c r="H311" s="99"/>
      <c r="I311" s="99"/>
      <c r="J311" s="99"/>
      <c r="K311" s="99"/>
      <c r="L311" s="99"/>
      <c r="M311" s="99"/>
      <c r="N311" s="99"/>
    </row>
    <row r="312" spans="1:14" s="50" customFormat="1" ht="21">
      <c r="A312" s="121">
        <v>131</v>
      </c>
      <c r="B312" s="102" t="s">
        <v>1101</v>
      </c>
      <c r="C312" s="139">
        <v>8.3</v>
      </c>
      <c r="D312" s="121" t="s">
        <v>1102</v>
      </c>
      <c r="E312" s="99"/>
      <c r="F312" s="99"/>
      <c r="G312" s="99"/>
      <c r="H312" s="99"/>
      <c r="I312" s="99"/>
      <c r="J312" s="99"/>
      <c r="K312" s="99"/>
      <c r="L312" s="99"/>
      <c r="M312" s="99"/>
      <c r="N312" s="99"/>
    </row>
    <row r="313" spans="1:14" s="50" customFormat="1" ht="21">
      <c r="A313" s="121">
        <v>132</v>
      </c>
      <c r="B313" s="102" t="s">
        <v>1103</v>
      </c>
      <c r="C313" s="139">
        <v>65.9</v>
      </c>
      <c r="D313" s="121" t="s">
        <v>1104</v>
      </c>
      <c r="E313" s="99"/>
      <c r="F313" s="99"/>
      <c r="G313" s="99"/>
      <c r="H313" s="99"/>
      <c r="I313" s="99"/>
      <c r="J313" s="99"/>
      <c r="K313" s="99"/>
      <c r="L313" s="99"/>
      <c r="M313" s="99"/>
      <c r="N313" s="99"/>
    </row>
    <row r="314" spans="1:14" s="50" customFormat="1" ht="21">
      <c r="A314" s="121">
        <v>133</v>
      </c>
      <c r="B314" s="102" t="s">
        <v>1105</v>
      </c>
      <c r="C314" s="139">
        <v>96.2</v>
      </c>
      <c r="D314" s="121" t="s">
        <v>1106</v>
      </c>
      <c r="E314" s="99"/>
      <c r="F314" s="99"/>
      <c r="G314" s="99"/>
      <c r="H314" s="99"/>
      <c r="I314" s="99"/>
      <c r="J314" s="99"/>
      <c r="K314" s="99"/>
      <c r="L314" s="99"/>
      <c r="M314" s="99"/>
      <c r="N314" s="99"/>
    </row>
    <row r="315" spans="1:14" s="50" customFormat="1" ht="21">
      <c r="A315" s="121">
        <v>134</v>
      </c>
      <c r="B315" s="102" t="s">
        <v>1107</v>
      </c>
      <c r="C315" s="139">
        <v>14.9</v>
      </c>
      <c r="D315" s="121" t="s">
        <v>1108</v>
      </c>
      <c r="E315" s="99"/>
      <c r="F315" s="99"/>
      <c r="G315" s="99"/>
      <c r="H315" s="99"/>
      <c r="I315" s="99"/>
      <c r="J315" s="99"/>
      <c r="K315" s="99"/>
      <c r="L315" s="99"/>
      <c r="M315" s="99"/>
      <c r="N315" s="99"/>
    </row>
    <row r="316" spans="1:14" s="50" customFormat="1" ht="21">
      <c r="A316" s="121">
        <v>135</v>
      </c>
      <c r="B316" s="102" t="s">
        <v>1109</v>
      </c>
      <c r="C316" s="139">
        <v>162.3</v>
      </c>
      <c r="D316" s="121" t="s">
        <v>1110</v>
      </c>
      <c r="E316" s="99"/>
      <c r="F316" s="99"/>
      <c r="G316" s="99"/>
      <c r="H316" s="99"/>
      <c r="I316" s="99"/>
      <c r="J316" s="99"/>
      <c r="K316" s="99"/>
      <c r="L316" s="99"/>
      <c r="M316" s="99"/>
      <c r="N316" s="99"/>
    </row>
    <row r="317" spans="1:14" s="50" customFormat="1" ht="21">
      <c r="A317" s="121">
        <v>136</v>
      </c>
      <c r="B317" s="102" t="s">
        <v>1111</v>
      </c>
      <c r="C317" s="139">
        <v>13.5</v>
      </c>
      <c r="D317" s="121" t="s">
        <v>1112</v>
      </c>
      <c r="E317" s="99"/>
      <c r="F317" s="99"/>
      <c r="G317" s="99"/>
      <c r="H317" s="99"/>
      <c r="I317" s="99"/>
      <c r="J317" s="99"/>
      <c r="K317" s="99"/>
      <c r="L317" s="99"/>
      <c r="M317" s="99"/>
      <c r="N317" s="99"/>
    </row>
    <row r="318" spans="1:14" s="50" customFormat="1" ht="21">
      <c r="A318" s="121">
        <v>137</v>
      </c>
      <c r="B318" s="102" t="s">
        <v>1113</v>
      </c>
      <c r="C318" s="139">
        <v>22.2</v>
      </c>
      <c r="D318" s="121" t="s">
        <v>1114</v>
      </c>
      <c r="E318" s="99"/>
      <c r="F318" s="99"/>
      <c r="G318" s="99"/>
      <c r="H318" s="99"/>
      <c r="I318" s="99"/>
      <c r="J318" s="99"/>
      <c r="K318" s="99"/>
      <c r="L318" s="99"/>
      <c r="M318" s="99"/>
      <c r="N318" s="99"/>
    </row>
    <row r="319" spans="1:14" s="50" customFormat="1" ht="21">
      <c r="A319" s="121">
        <v>138</v>
      </c>
      <c r="B319" s="102" t="s">
        <v>1115</v>
      </c>
      <c r="C319" s="139">
        <v>37.1</v>
      </c>
      <c r="D319" s="121" t="s">
        <v>1116</v>
      </c>
      <c r="E319" s="99"/>
      <c r="F319" s="99"/>
      <c r="G319" s="99"/>
      <c r="H319" s="99"/>
      <c r="I319" s="99"/>
      <c r="J319" s="99"/>
      <c r="K319" s="99"/>
      <c r="L319" s="99"/>
      <c r="M319" s="99"/>
      <c r="N319" s="99"/>
    </row>
    <row r="320" spans="1:14" s="50" customFormat="1" ht="21">
      <c r="A320" s="121">
        <v>139</v>
      </c>
      <c r="B320" s="102" t="s">
        <v>1117</v>
      </c>
      <c r="C320" s="139">
        <v>36.9</v>
      </c>
      <c r="D320" s="121" t="s">
        <v>1118</v>
      </c>
      <c r="E320" s="99"/>
      <c r="F320" s="99"/>
      <c r="G320" s="99"/>
      <c r="H320" s="99"/>
      <c r="I320" s="99"/>
      <c r="J320" s="99"/>
      <c r="K320" s="99"/>
      <c r="L320" s="99"/>
      <c r="M320" s="99"/>
      <c r="N320" s="99"/>
    </row>
    <row r="321" spans="1:14" s="50" customFormat="1" ht="21">
      <c r="A321" s="121">
        <v>140</v>
      </c>
      <c r="B321" s="102" t="s">
        <v>1119</v>
      </c>
      <c r="C321" s="139">
        <v>42.6</v>
      </c>
      <c r="D321" s="121" t="s">
        <v>1120</v>
      </c>
      <c r="E321" s="99"/>
      <c r="F321" s="99"/>
      <c r="G321" s="99"/>
      <c r="H321" s="99"/>
      <c r="I321" s="99"/>
      <c r="J321" s="99"/>
      <c r="K321" s="99"/>
      <c r="L321" s="99"/>
      <c r="M321" s="99"/>
      <c r="N321" s="99"/>
    </row>
    <row r="322" spans="1:14" s="50" customFormat="1" ht="21">
      <c r="A322" s="121">
        <v>141</v>
      </c>
      <c r="B322" s="102" t="s">
        <v>1121</v>
      </c>
      <c r="C322" s="139">
        <v>37.6</v>
      </c>
      <c r="D322" s="121" t="s">
        <v>1122</v>
      </c>
      <c r="E322" s="99"/>
      <c r="F322" s="99"/>
      <c r="G322" s="99"/>
      <c r="H322" s="99"/>
      <c r="I322" s="99"/>
      <c r="J322" s="99"/>
      <c r="K322" s="99"/>
      <c r="L322" s="99"/>
      <c r="M322" s="99"/>
      <c r="N322" s="99"/>
    </row>
    <row r="323" spans="1:14" s="50" customFormat="1" ht="21">
      <c r="A323" s="121">
        <v>142</v>
      </c>
      <c r="B323" s="102" t="s">
        <v>1123</v>
      </c>
      <c r="C323" s="139">
        <v>48.2</v>
      </c>
      <c r="D323" s="121" t="s">
        <v>1124</v>
      </c>
      <c r="E323" s="99"/>
      <c r="F323" s="99"/>
      <c r="G323" s="99"/>
      <c r="H323" s="99"/>
      <c r="I323" s="99"/>
      <c r="J323" s="99"/>
      <c r="K323" s="99"/>
      <c r="L323" s="99"/>
      <c r="M323" s="99"/>
      <c r="N323" s="99"/>
    </row>
    <row r="324" spans="1:14" s="50" customFormat="1" ht="21">
      <c r="A324" s="171"/>
      <c r="B324" s="171"/>
      <c r="C324" s="139">
        <f>SUM(C291:C323)</f>
        <v>1940.2000000000003</v>
      </c>
      <c r="D324" s="109"/>
      <c r="E324" s="99"/>
      <c r="F324" s="99"/>
      <c r="G324" s="99"/>
      <c r="H324" s="99"/>
      <c r="I324" s="99"/>
      <c r="J324" s="99"/>
      <c r="K324" s="99"/>
      <c r="L324" s="99"/>
      <c r="M324" s="99"/>
      <c r="N324" s="99"/>
    </row>
    <row r="325" spans="1:14" s="50" customFormat="1" ht="21">
      <c r="A325" s="97"/>
      <c r="B325" s="166" t="s">
        <v>833</v>
      </c>
      <c r="C325" s="166"/>
      <c r="D325" s="98"/>
      <c r="E325" s="99"/>
      <c r="F325" s="99"/>
      <c r="G325" s="99"/>
      <c r="H325" s="99"/>
      <c r="I325" s="99"/>
      <c r="J325" s="99"/>
      <c r="K325" s="99"/>
      <c r="L325" s="99"/>
      <c r="M325" s="99"/>
      <c r="N325" s="99"/>
    </row>
    <row r="326" spans="1:14" s="50" customFormat="1" ht="21">
      <c r="A326" s="100" t="s">
        <v>3</v>
      </c>
      <c r="B326" s="100" t="s">
        <v>260</v>
      </c>
      <c r="C326" s="100" t="s">
        <v>234</v>
      </c>
      <c r="D326" s="100" t="s">
        <v>235</v>
      </c>
      <c r="E326" s="99"/>
      <c r="F326" s="99"/>
      <c r="G326" s="99"/>
      <c r="H326" s="99"/>
      <c r="I326" s="99"/>
      <c r="J326" s="99"/>
      <c r="K326" s="99"/>
      <c r="L326" s="99"/>
      <c r="M326" s="99"/>
      <c r="N326" s="99"/>
    </row>
    <row r="327" spans="1:14" s="50" customFormat="1" ht="21">
      <c r="A327" s="121">
        <v>143</v>
      </c>
      <c r="B327" s="102" t="s">
        <v>1125</v>
      </c>
      <c r="C327" s="139">
        <v>60.5</v>
      </c>
      <c r="D327" s="121" t="s">
        <v>1126</v>
      </c>
      <c r="E327" s="99"/>
      <c r="F327" s="99"/>
      <c r="G327" s="99"/>
      <c r="H327" s="99"/>
      <c r="I327" s="99"/>
      <c r="J327" s="99"/>
      <c r="K327" s="99"/>
      <c r="L327" s="99"/>
      <c r="M327" s="99"/>
      <c r="N327" s="99"/>
    </row>
    <row r="328" spans="1:14" s="50" customFormat="1" ht="21">
      <c r="A328" s="121">
        <v>144</v>
      </c>
      <c r="B328" s="102" t="s">
        <v>1127</v>
      </c>
      <c r="C328" s="139">
        <v>38.5</v>
      </c>
      <c r="D328" s="121" t="s">
        <v>1128</v>
      </c>
      <c r="E328" s="99"/>
      <c r="F328" s="99"/>
      <c r="G328" s="99"/>
      <c r="H328" s="99"/>
      <c r="I328" s="99"/>
      <c r="J328" s="99"/>
      <c r="K328" s="99"/>
      <c r="L328" s="99"/>
      <c r="M328" s="99"/>
      <c r="N328" s="99"/>
    </row>
    <row r="329" spans="1:14" s="50" customFormat="1" ht="21">
      <c r="A329" s="121">
        <v>145</v>
      </c>
      <c r="B329" s="102" t="s">
        <v>351</v>
      </c>
      <c r="C329" s="139">
        <v>200.7</v>
      </c>
      <c r="D329" s="121" t="s">
        <v>1129</v>
      </c>
      <c r="E329" s="99"/>
      <c r="F329" s="99"/>
      <c r="G329" s="99"/>
      <c r="H329" s="99"/>
      <c r="I329" s="99"/>
      <c r="J329" s="99"/>
      <c r="K329" s="99"/>
      <c r="L329" s="99"/>
      <c r="M329" s="99"/>
      <c r="N329" s="99"/>
    </row>
    <row r="330" spans="1:14" s="50" customFormat="1" ht="21">
      <c r="A330" s="121">
        <v>146</v>
      </c>
      <c r="B330" s="102" t="s">
        <v>1130</v>
      </c>
      <c r="C330" s="139">
        <v>12.8</v>
      </c>
      <c r="D330" s="121" t="s">
        <v>1131</v>
      </c>
      <c r="E330" s="99"/>
      <c r="F330" s="99"/>
      <c r="G330" s="99"/>
      <c r="H330" s="99"/>
      <c r="I330" s="99"/>
      <c r="J330" s="99"/>
      <c r="K330" s="99"/>
      <c r="L330" s="99"/>
      <c r="M330" s="99"/>
      <c r="N330" s="99"/>
    </row>
    <row r="331" spans="1:14" s="50" customFormat="1" ht="21">
      <c r="A331" s="121">
        <v>147</v>
      </c>
      <c r="B331" s="102" t="s">
        <v>1132</v>
      </c>
      <c r="C331" s="139">
        <v>65.9</v>
      </c>
      <c r="D331" s="121" t="s">
        <v>1133</v>
      </c>
      <c r="E331" s="99"/>
      <c r="F331" s="99"/>
      <c r="G331" s="99"/>
      <c r="H331" s="99"/>
      <c r="I331" s="99"/>
      <c r="J331" s="99"/>
      <c r="K331" s="99"/>
      <c r="L331" s="99"/>
      <c r="M331" s="99"/>
      <c r="N331" s="99"/>
    </row>
    <row r="332" spans="1:14" s="50" customFormat="1" ht="21">
      <c r="A332" s="121">
        <v>148</v>
      </c>
      <c r="B332" s="102" t="s">
        <v>1134</v>
      </c>
      <c r="C332" s="139">
        <v>55.1</v>
      </c>
      <c r="D332" s="121" t="s">
        <v>1135</v>
      </c>
      <c r="E332" s="99"/>
      <c r="F332" s="99"/>
      <c r="G332" s="99"/>
      <c r="H332" s="99"/>
      <c r="I332" s="99"/>
      <c r="J332" s="99"/>
      <c r="K332" s="99"/>
      <c r="L332" s="99"/>
      <c r="M332" s="99"/>
      <c r="N332" s="99"/>
    </row>
    <row r="333" spans="1:14" s="50" customFormat="1" ht="21">
      <c r="A333" s="121">
        <v>149</v>
      </c>
      <c r="B333" s="102" t="s">
        <v>1136</v>
      </c>
      <c r="C333" s="139">
        <v>13.7</v>
      </c>
      <c r="D333" s="121" t="s">
        <v>1137</v>
      </c>
      <c r="E333" s="99"/>
      <c r="F333" s="99"/>
      <c r="G333" s="99"/>
      <c r="H333" s="99"/>
      <c r="I333" s="99"/>
      <c r="J333" s="99"/>
      <c r="K333" s="99"/>
      <c r="L333" s="99"/>
      <c r="M333" s="99"/>
      <c r="N333" s="99"/>
    </row>
    <row r="334" spans="1:14" s="50" customFormat="1" ht="21">
      <c r="A334" s="121">
        <v>150</v>
      </c>
      <c r="B334" s="102" t="s">
        <v>158</v>
      </c>
      <c r="C334" s="139">
        <v>18.7</v>
      </c>
      <c r="D334" s="121" t="s">
        <v>1138</v>
      </c>
      <c r="E334" s="99"/>
      <c r="F334" s="99"/>
      <c r="G334" s="99"/>
      <c r="H334" s="99"/>
      <c r="I334" s="99"/>
      <c r="J334" s="99"/>
      <c r="K334" s="99"/>
      <c r="L334" s="99"/>
      <c r="M334" s="99"/>
      <c r="N334" s="99"/>
    </row>
    <row r="335" spans="1:14" s="50" customFormat="1" ht="21">
      <c r="A335" s="121">
        <v>151</v>
      </c>
      <c r="B335" s="102" t="s">
        <v>169</v>
      </c>
      <c r="C335" s="139">
        <v>93.4</v>
      </c>
      <c r="D335" s="121" t="s">
        <v>1139</v>
      </c>
      <c r="E335" s="99"/>
      <c r="F335" s="99"/>
      <c r="G335" s="99"/>
      <c r="H335" s="99"/>
      <c r="I335" s="99"/>
      <c r="J335" s="99"/>
      <c r="K335" s="99"/>
      <c r="L335" s="99"/>
      <c r="M335" s="99"/>
      <c r="N335" s="99"/>
    </row>
    <row r="336" spans="1:14" s="50" customFormat="1" ht="21">
      <c r="A336" s="121">
        <v>152</v>
      </c>
      <c r="B336" s="102" t="s">
        <v>1140</v>
      </c>
      <c r="C336" s="139">
        <v>77.7</v>
      </c>
      <c r="D336" s="121" t="s">
        <v>1141</v>
      </c>
      <c r="E336" s="99"/>
      <c r="F336" s="99"/>
      <c r="G336" s="99"/>
      <c r="H336" s="99"/>
      <c r="I336" s="99"/>
      <c r="J336" s="99"/>
      <c r="K336" s="99"/>
      <c r="L336" s="99"/>
      <c r="M336" s="99"/>
      <c r="N336" s="99"/>
    </row>
    <row r="337" spans="1:14" s="50" customFormat="1" ht="21">
      <c r="A337" s="121">
        <v>153</v>
      </c>
      <c r="B337" s="102" t="s">
        <v>1142</v>
      </c>
      <c r="C337" s="139">
        <v>91.2</v>
      </c>
      <c r="D337" s="121" t="s">
        <v>1143</v>
      </c>
      <c r="E337" s="99"/>
      <c r="F337" s="99"/>
      <c r="G337" s="99"/>
      <c r="H337" s="99"/>
      <c r="I337" s="99"/>
      <c r="J337" s="99"/>
      <c r="K337" s="99"/>
      <c r="L337" s="99"/>
      <c r="M337" s="99"/>
      <c r="N337" s="99"/>
    </row>
    <row r="338" spans="1:14" s="50" customFormat="1" ht="21">
      <c r="A338" s="121">
        <v>154</v>
      </c>
      <c r="B338" s="102" t="s">
        <v>165</v>
      </c>
      <c r="C338" s="139">
        <v>161.9</v>
      </c>
      <c r="D338" s="121" t="s">
        <v>1144</v>
      </c>
      <c r="E338" s="99"/>
      <c r="F338" s="99"/>
      <c r="G338" s="99"/>
      <c r="H338" s="99"/>
      <c r="I338" s="99"/>
      <c r="J338" s="99"/>
      <c r="K338" s="99"/>
      <c r="L338" s="99"/>
      <c r="M338" s="99"/>
      <c r="N338" s="99"/>
    </row>
    <row r="339" spans="1:14" s="50" customFormat="1" ht="21">
      <c r="A339" s="121">
        <v>155</v>
      </c>
      <c r="B339" s="102" t="s">
        <v>170</v>
      </c>
      <c r="C339" s="139">
        <v>66.3</v>
      </c>
      <c r="D339" s="121" t="s">
        <v>1145</v>
      </c>
      <c r="E339" s="99"/>
      <c r="F339" s="99"/>
      <c r="G339" s="99"/>
      <c r="H339" s="99"/>
      <c r="I339" s="99"/>
      <c r="J339" s="99"/>
      <c r="K339" s="99"/>
      <c r="L339" s="99"/>
      <c r="M339" s="99"/>
      <c r="N339" s="99"/>
    </row>
    <row r="340" spans="1:14" s="50" customFormat="1" ht="21">
      <c r="A340" s="121">
        <v>156</v>
      </c>
      <c r="B340" s="102" t="s">
        <v>1146</v>
      </c>
      <c r="C340" s="139">
        <v>59.3</v>
      </c>
      <c r="D340" s="121" t="s">
        <v>1147</v>
      </c>
      <c r="E340" s="99"/>
      <c r="F340" s="99"/>
      <c r="G340" s="99"/>
      <c r="H340" s="99"/>
      <c r="I340" s="99"/>
      <c r="J340" s="99"/>
      <c r="K340" s="99"/>
      <c r="L340" s="99"/>
      <c r="M340" s="99"/>
      <c r="N340" s="99"/>
    </row>
    <row r="341" spans="1:14" s="50" customFormat="1" ht="21">
      <c r="A341" s="121">
        <v>157</v>
      </c>
      <c r="B341" s="102" t="s">
        <v>1148</v>
      </c>
      <c r="C341" s="139">
        <v>45.1</v>
      </c>
      <c r="D341" s="121" t="s">
        <v>1149</v>
      </c>
      <c r="E341" s="99"/>
      <c r="F341" s="99"/>
      <c r="G341" s="99"/>
      <c r="H341" s="99"/>
      <c r="I341" s="99"/>
      <c r="J341" s="99"/>
      <c r="K341" s="99"/>
      <c r="L341" s="99"/>
      <c r="M341" s="99"/>
      <c r="N341" s="99"/>
    </row>
    <row r="342" spans="1:14" s="50" customFormat="1" ht="21">
      <c r="A342" s="121">
        <v>158</v>
      </c>
      <c r="B342" s="102" t="s">
        <v>1150</v>
      </c>
      <c r="C342" s="139">
        <v>51.3</v>
      </c>
      <c r="D342" s="121" t="s">
        <v>1151</v>
      </c>
      <c r="E342" s="99"/>
      <c r="F342" s="99"/>
      <c r="G342" s="99"/>
      <c r="H342" s="99"/>
      <c r="I342" s="99"/>
      <c r="J342" s="99"/>
      <c r="K342" s="99"/>
      <c r="L342" s="99"/>
      <c r="M342" s="99"/>
      <c r="N342" s="99"/>
    </row>
    <row r="343" spans="1:14" s="50" customFormat="1" ht="21">
      <c r="A343" s="121">
        <v>159</v>
      </c>
      <c r="B343" s="102" t="s">
        <v>1152</v>
      </c>
      <c r="C343" s="139">
        <v>19.1</v>
      </c>
      <c r="D343" s="121" t="s">
        <v>1153</v>
      </c>
      <c r="E343" s="99"/>
      <c r="F343" s="99"/>
      <c r="G343" s="99"/>
      <c r="H343" s="99"/>
      <c r="I343" s="99"/>
      <c r="J343" s="99"/>
      <c r="K343" s="99"/>
      <c r="L343" s="99"/>
      <c r="M343" s="99"/>
      <c r="N343" s="99"/>
    </row>
    <row r="344" spans="1:14" s="50" customFormat="1" ht="21">
      <c r="A344" s="121">
        <v>160</v>
      </c>
      <c r="B344" s="102" t="s">
        <v>1154</v>
      </c>
      <c r="C344" s="139">
        <v>63.9</v>
      </c>
      <c r="D344" s="121" t="s">
        <v>1155</v>
      </c>
      <c r="E344" s="99"/>
      <c r="F344" s="99"/>
      <c r="G344" s="99"/>
      <c r="H344" s="99"/>
      <c r="I344" s="99"/>
      <c r="J344" s="99"/>
      <c r="K344" s="99"/>
      <c r="L344" s="99"/>
      <c r="M344" s="99"/>
      <c r="N344" s="99"/>
    </row>
    <row r="345" spans="1:14" s="50" customFormat="1" ht="21">
      <c r="A345" s="121">
        <v>161</v>
      </c>
      <c r="B345" s="102" t="s">
        <v>1156</v>
      </c>
      <c r="C345" s="139">
        <v>129.1</v>
      </c>
      <c r="D345" s="121" t="s">
        <v>1157</v>
      </c>
      <c r="E345" s="99"/>
      <c r="F345" s="99"/>
      <c r="G345" s="99"/>
      <c r="H345" s="99"/>
      <c r="I345" s="99"/>
      <c r="J345" s="99"/>
      <c r="K345" s="99"/>
      <c r="L345" s="99"/>
      <c r="M345" s="99"/>
      <c r="N345" s="99"/>
    </row>
    <row r="346" spans="1:14" s="50" customFormat="1" ht="21">
      <c r="A346" s="121">
        <v>162</v>
      </c>
      <c r="B346" s="102" t="s">
        <v>1158</v>
      </c>
      <c r="C346" s="139">
        <v>34</v>
      </c>
      <c r="D346" s="121" t="s">
        <v>1159</v>
      </c>
      <c r="E346" s="99"/>
      <c r="F346" s="99"/>
      <c r="G346" s="99"/>
      <c r="H346" s="99"/>
      <c r="I346" s="99"/>
      <c r="J346" s="99"/>
      <c r="K346" s="99"/>
      <c r="L346" s="99"/>
      <c r="M346" s="99"/>
      <c r="N346" s="99"/>
    </row>
    <row r="347" spans="1:14" s="50" customFormat="1" ht="21">
      <c r="A347" s="121">
        <v>163</v>
      </c>
      <c r="B347" s="102" t="s">
        <v>1160</v>
      </c>
      <c r="C347" s="139">
        <v>72.8</v>
      </c>
      <c r="D347" s="121" t="s">
        <v>1161</v>
      </c>
      <c r="E347" s="99"/>
      <c r="F347" s="99"/>
      <c r="G347" s="99"/>
      <c r="H347" s="99"/>
      <c r="I347" s="99"/>
      <c r="J347" s="99"/>
      <c r="K347" s="99"/>
      <c r="L347" s="99"/>
      <c r="M347" s="99"/>
      <c r="N347" s="99"/>
    </row>
    <row r="348" spans="1:14" s="50" customFormat="1" ht="21">
      <c r="A348" s="121">
        <v>164</v>
      </c>
      <c r="B348" s="102" t="s">
        <v>1162</v>
      </c>
      <c r="C348" s="139">
        <v>49.2</v>
      </c>
      <c r="D348" s="121" t="s">
        <v>1163</v>
      </c>
      <c r="E348" s="99"/>
      <c r="F348" s="99"/>
      <c r="G348" s="99"/>
      <c r="H348" s="99"/>
      <c r="I348" s="99"/>
      <c r="J348" s="99"/>
      <c r="K348" s="99"/>
      <c r="L348" s="99"/>
      <c r="M348" s="99"/>
      <c r="N348" s="99"/>
    </row>
    <row r="349" spans="1:14" s="50" customFormat="1" ht="21">
      <c r="A349" s="121">
        <v>165</v>
      </c>
      <c r="B349" s="102" t="s">
        <v>1164</v>
      </c>
      <c r="C349" s="139">
        <v>115.6</v>
      </c>
      <c r="D349" s="121" t="s">
        <v>1165</v>
      </c>
      <c r="E349" s="99"/>
      <c r="F349" s="99"/>
      <c r="G349" s="99"/>
      <c r="H349" s="99"/>
      <c r="I349" s="99"/>
      <c r="J349" s="99"/>
      <c r="K349" s="99"/>
      <c r="L349" s="99"/>
      <c r="M349" s="99"/>
      <c r="N349" s="99"/>
    </row>
    <row r="350" spans="1:14" s="50" customFormat="1" ht="21">
      <c r="A350" s="121">
        <v>166</v>
      </c>
      <c r="B350" s="102" t="s">
        <v>369</v>
      </c>
      <c r="C350" s="139">
        <v>27.8</v>
      </c>
      <c r="D350" s="121" t="s">
        <v>1166</v>
      </c>
      <c r="E350" s="99"/>
      <c r="F350" s="99"/>
      <c r="G350" s="99"/>
      <c r="H350" s="99"/>
      <c r="I350" s="99"/>
      <c r="J350" s="99"/>
      <c r="K350" s="99"/>
      <c r="L350" s="99"/>
      <c r="M350" s="99"/>
      <c r="N350" s="99"/>
    </row>
    <row r="351" spans="1:14" s="50" customFormat="1" ht="21">
      <c r="A351" s="121">
        <v>167</v>
      </c>
      <c r="B351" s="102" t="s">
        <v>1167</v>
      </c>
      <c r="C351" s="139">
        <v>116.6</v>
      </c>
      <c r="D351" s="121" t="s">
        <v>1168</v>
      </c>
      <c r="E351" s="99"/>
      <c r="F351" s="99"/>
      <c r="G351" s="99"/>
      <c r="H351" s="99"/>
      <c r="I351" s="99"/>
      <c r="J351" s="99"/>
      <c r="K351" s="99"/>
      <c r="L351" s="99"/>
      <c r="M351" s="99"/>
      <c r="N351" s="99"/>
    </row>
    <row r="352" spans="1:14" s="50" customFormat="1" ht="21">
      <c r="A352" s="121">
        <v>168</v>
      </c>
      <c r="B352" s="102" t="s">
        <v>1169</v>
      </c>
      <c r="C352" s="139">
        <v>56.7</v>
      </c>
      <c r="D352" s="121" t="s">
        <v>1170</v>
      </c>
      <c r="E352" s="99"/>
      <c r="F352" s="99"/>
      <c r="G352" s="99"/>
      <c r="H352" s="99"/>
      <c r="I352" s="99"/>
      <c r="J352" s="99"/>
      <c r="K352" s="99"/>
      <c r="L352" s="99"/>
      <c r="M352" s="99"/>
      <c r="N352" s="99"/>
    </row>
    <row r="353" spans="1:14" s="50" customFormat="1" ht="21">
      <c r="A353" s="121">
        <v>169</v>
      </c>
      <c r="B353" s="102" t="s">
        <v>1171</v>
      </c>
      <c r="C353" s="139">
        <v>33.4</v>
      </c>
      <c r="D353" s="121" t="s">
        <v>1172</v>
      </c>
      <c r="E353" s="99"/>
      <c r="F353" s="99"/>
      <c r="G353" s="99"/>
      <c r="H353" s="99"/>
      <c r="I353" s="99"/>
      <c r="J353" s="99"/>
      <c r="K353" s="99"/>
      <c r="L353" s="99"/>
      <c r="M353" s="99"/>
      <c r="N353" s="99"/>
    </row>
    <row r="354" spans="1:14" s="50" customFormat="1" ht="21">
      <c r="A354" s="121">
        <v>170</v>
      </c>
      <c r="B354" s="102" t="s">
        <v>1171</v>
      </c>
      <c r="C354" s="139">
        <v>71.6</v>
      </c>
      <c r="D354" s="121" t="s">
        <v>1173</v>
      </c>
      <c r="E354" s="99"/>
      <c r="F354" s="99"/>
      <c r="G354" s="99"/>
      <c r="H354" s="99"/>
      <c r="I354" s="99"/>
      <c r="J354" s="99"/>
      <c r="K354" s="99"/>
      <c r="L354" s="99"/>
      <c r="M354" s="99"/>
      <c r="N354" s="99"/>
    </row>
    <row r="355" spans="1:14" s="50" customFormat="1" ht="21">
      <c r="A355" s="121">
        <v>171</v>
      </c>
      <c r="B355" s="102" t="s">
        <v>1174</v>
      </c>
      <c r="C355" s="139">
        <v>39.6</v>
      </c>
      <c r="D355" s="121" t="s">
        <v>1175</v>
      </c>
      <c r="E355" s="99"/>
      <c r="F355" s="99"/>
      <c r="G355" s="99"/>
      <c r="H355" s="99"/>
      <c r="I355" s="99"/>
      <c r="J355" s="99"/>
      <c r="K355" s="99"/>
      <c r="L355" s="99"/>
      <c r="M355" s="99"/>
      <c r="N355" s="99"/>
    </row>
    <row r="356" spans="1:14" s="50" customFormat="1" ht="21">
      <c r="A356" s="121">
        <v>172</v>
      </c>
      <c r="B356" s="102" t="s">
        <v>1176</v>
      </c>
      <c r="C356" s="139">
        <v>53</v>
      </c>
      <c r="D356" s="121" t="s">
        <v>1177</v>
      </c>
      <c r="E356" s="99"/>
      <c r="F356" s="99"/>
      <c r="G356" s="99"/>
      <c r="H356" s="99"/>
      <c r="I356" s="99"/>
      <c r="J356" s="99"/>
      <c r="K356" s="99"/>
      <c r="L356" s="99"/>
      <c r="M356" s="99"/>
      <c r="N356" s="99"/>
    </row>
    <row r="357" spans="1:14" s="50" customFormat="1" ht="21">
      <c r="A357" s="121">
        <v>173</v>
      </c>
      <c r="B357" s="102" t="s">
        <v>1178</v>
      </c>
      <c r="C357" s="139">
        <v>127.6</v>
      </c>
      <c r="D357" s="121" t="s">
        <v>1179</v>
      </c>
      <c r="E357" s="99"/>
      <c r="F357" s="99"/>
      <c r="G357" s="99"/>
      <c r="H357" s="99"/>
      <c r="I357" s="99"/>
      <c r="J357" s="99"/>
      <c r="K357" s="99"/>
      <c r="L357" s="99"/>
      <c r="M357" s="99"/>
      <c r="N357" s="99"/>
    </row>
    <row r="358" spans="1:14" s="50" customFormat="1" ht="21">
      <c r="A358" s="121">
        <v>174</v>
      </c>
      <c r="B358" s="102" t="s">
        <v>1180</v>
      </c>
      <c r="C358" s="139">
        <v>75.8</v>
      </c>
      <c r="D358" s="121" t="s">
        <v>1181</v>
      </c>
      <c r="E358" s="99"/>
      <c r="F358" s="99"/>
      <c r="G358" s="99"/>
      <c r="H358" s="99"/>
      <c r="I358" s="99"/>
      <c r="J358" s="99"/>
      <c r="K358" s="99"/>
      <c r="L358" s="99"/>
      <c r="M358" s="99"/>
      <c r="N358" s="99"/>
    </row>
    <row r="359" spans="1:14" s="50" customFormat="1" ht="21">
      <c r="A359" s="121">
        <v>175</v>
      </c>
      <c r="B359" s="102" t="s">
        <v>1182</v>
      </c>
      <c r="C359" s="139">
        <v>13.5</v>
      </c>
      <c r="D359" s="121" t="s">
        <v>1183</v>
      </c>
      <c r="E359" s="99"/>
      <c r="F359" s="99"/>
      <c r="G359" s="99"/>
      <c r="H359" s="99"/>
      <c r="I359" s="99"/>
      <c r="J359" s="99"/>
      <c r="K359" s="99"/>
      <c r="L359" s="99"/>
      <c r="M359" s="99"/>
      <c r="N359" s="99"/>
    </row>
    <row r="360" spans="1:14" s="50" customFormat="1" ht="21">
      <c r="A360" s="171"/>
      <c r="B360" s="171"/>
      <c r="C360" s="139">
        <f>SUM(C327:C359)</f>
        <v>2211.3999999999996</v>
      </c>
      <c r="D360" s="109"/>
      <c r="E360" s="99"/>
      <c r="F360" s="99"/>
      <c r="G360" s="99"/>
      <c r="H360" s="99"/>
      <c r="I360" s="99"/>
      <c r="J360" s="99"/>
      <c r="K360" s="99"/>
      <c r="L360" s="99"/>
      <c r="M360" s="99"/>
      <c r="N360" s="99"/>
    </row>
    <row r="361" spans="1:14" s="50" customFormat="1" ht="21">
      <c r="A361" s="97"/>
      <c r="B361" s="166" t="s">
        <v>833</v>
      </c>
      <c r="C361" s="166"/>
      <c r="D361" s="98"/>
      <c r="E361" s="99"/>
      <c r="F361" s="99"/>
      <c r="G361" s="99"/>
      <c r="H361" s="99"/>
      <c r="I361" s="99"/>
      <c r="J361" s="99"/>
      <c r="K361" s="99"/>
      <c r="L361" s="99"/>
      <c r="M361" s="99"/>
      <c r="N361" s="99"/>
    </row>
    <row r="362" spans="1:14" s="50" customFormat="1" ht="21">
      <c r="A362" s="100" t="s">
        <v>3</v>
      </c>
      <c r="B362" s="100" t="s">
        <v>260</v>
      </c>
      <c r="C362" s="100" t="s">
        <v>234</v>
      </c>
      <c r="D362" s="100" t="s">
        <v>235</v>
      </c>
      <c r="E362" s="99"/>
      <c r="F362" s="99"/>
      <c r="G362" s="99"/>
      <c r="H362" s="99"/>
      <c r="I362" s="99"/>
      <c r="J362" s="99"/>
      <c r="K362" s="99"/>
      <c r="L362" s="99"/>
      <c r="M362" s="99"/>
      <c r="N362" s="99"/>
    </row>
    <row r="363" spans="1:14" s="50" customFormat="1" ht="21">
      <c r="A363" s="121">
        <v>176</v>
      </c>
      <c r="B363" s="102" t="s">
        <v>1186</v>
      </c>
      <c r="C363" s="139">
        <v>39.1</v>
      </c>
      <c r="D363" s="121" t="s">
        <v>1184</v>
      </c>
      <c r="E363" s="99"/>
      <c r="F363" s="99"/>
      <c r="G363" s="99"/>
      <c r="H363" s="99"/>
      <c r="I363" s="99"/>
      <c r="J363" s="99"/>
      <c r="K363" s="99"/>
      <c r="L363" s="99"/>
      <c r="M363" s="99"/>
      <c r="N363" s="99"/>
    </row>
    <row r="364" spans="1:14" s="50" customFormat="1" ht="21">
      <c r="A364" s="121">
        <v>177</v>
      </c>
      <c r="B364" s="102" t="s">
        <v>1185</v>
      </c>
      <c r="C364" s="139">
        <v>13.5</v>
      </c>
      <c r="D364" s="121" t="s">
        <v>1187</v>
      </c>
      <c r="E364" s="99"/>
      <c r="F364" s="99"/>
      <c r="G364" s="99"/>
      <c r="H364" s="99"/>
      <c r="I364" s="99"/>
      <c r="J364" s="99"/>
      <c r="K364" s="99"/>
      <c r="L364" s="99"/>
      <c r="M364" s="99"/>
      <c r="N364" s="99"/>
    </row>
    <row r="365" spans="1:14" s="50" customFormat="1" ht="21">
      <c r="A365" s="121">
        <v>178</v>
      </c>
      <c r="B365" s="102" t="s">
        <v>1188</v>
      </c>
      <c r="C365" s="139">
        <v>105</v>
      </c>
      <c r="D365" s="121" t="s">
        <v>1189</v>
      </c>
      <c r="E365" s="99"/>
      <c r="F365" s="99"/>
      <c r="G365" s="99"/>
      <c r="H365" s="99"/>
      <c r="I365" s="99"/>
      <c r="J365" s="99"/>
      <c r="K365" s="99"/>
      <c r="L365" s="99"/>
      <c r="M365" s="99"/>
      <c r="N365" s="99"/>
    </row>
    <row r="366" spans="1:14" s="50" customFormat="1" ht="21">
      <c r="A366" s="121">
        <v>179</v>
      </c>
      <c r="B366" s="102" t="s">
        <v>1190</v>
      </c>
      <c r="C366" s="139">
        <v>13.5</v>
      </c>
      <c r="D366" s="121" t="s">
        <v>1191</v>
      </c>
      <c r="E366" s="99"/>
      <c r="F366" s="99"/>
      <c r="G366" s="99"/>
      <c r="H366" s="99"/>
      <c r="I366" s="99"/>
      <c r="J366" s="99"/>
      <c r="K366" s="99"/>
      <c r="L366" s="99"/>
      <c r="M366" s="99"/>
      <c r="N366" s="99"/>
    </row>
    <row r="367" spans="1:14" s="50" customFormat="1" ht="21">
      <c r="A367" s="121">
        <v>180</v>
      </c>
      <c r="B367" s="102" t="s">
        <v>1192</v>
      </c>
      <c r="C367" s="139">
        <v>76.7</v>
      </c>
      <c r="D367" s="121" t="s">
        <v>1193</v>
      </c>
      <c r="E367" s="99"/>
      <c r="F367" s="99"/>
      <c r="G367" s="99"/>
      <c r="H367" s="99"/>
      <c r="I367" s="99"/>
      <c r="J367" s="99"/>
      <c r="K367" s="99"/>
      <c r="L367" s="99"/>
      <c r="M367" s="99"/>
      <c r="N367" s="99"/>
    </row>
    <row r="368" spans="1:14" s="50" customFormat="1" ht="21">
      <c r="A368" s="121">
        <v>181</v>
      </c>
      <c r="B368" s="102" t="s">
        <v>1194</v>
      </c>
      <c r="C368" s="139">
        <v>42.4</v>
      </c>
      <c r="D368" s="121" t="s">
        <v>1195</v>
      </c>
      <c r="E368" s="99"/>
      <c r="F368" s="99"/>
      <c r="G368" s="99"/>
      <c r="H368" s="99"/>
      <c r="I368" s="99"/>
      <c r="J368" s="99"/>
      <c r="K368" s="99"/>
      <c r="L368" s="99"/>
      <c r="M368" s="99"/>
      <c r="N368" s="99"/>
    </row>
    <row r="369" spans="1:14" s="50" customFormat="1" ht="21">
      <c r="A369" s="121">
        <v>182</v>
      </c>
      <c r="B369" s="102" t="s">
        <v>1196</v>
      </c>
      <c r="C369" s="139">
        <v>72.2</v>
      </c>
      <c r="D369" s="121" t="s">
        <v>1197</v>
      </c>
      <c r="E369" s="99"/>
      <c r="F369" s="99"/>
      <c r="G369" s="99"/>
      <c r="H369" s="99"/>
      <c r="I369" s="99"/>
      <c r="J369" s="99"/>
      <c r="K369" s="99"/>
      <c r="L369" s="99"/>
      <c r="M369" s="99"/>
      <c r="N369" s="99"/>
    </row>
    <row r="370" spans="1:14" s="50" customFormat="1" ht="21">
      <c r="A370" s="121">
        <v>183</v>
      </c>
      <c r="B370" s="102" t="s">
        <v>1198</v>
      </c>
      <c r="C370" s="139">
        <v>47.8</v>
      </c>
      <c r="D370" s="121" t="s">
        <v>1199</v>
      </c>
      <c r="E370" s="99"/>
      <c r="F370" s="99"/>
      <c r="G370" s="99"/>
      <c r="H370" s="99"/>
      <c r="I370" s="99"/>
      <c r="J370" s="99"/>
      <c r="K370" s="99"/>
      <c r="L370" s="99"/>
      <c r="M370" s="99"/>
      <c r="N370" s="99"/>
    </row>
    <row r="371" spans="1:14" s="50" customFormat="1" ht="21">
      <c r="A371" s="121">
        <v>184</v>
      </c>
      <c r="B371" s="102" t="s">
        <v>1200</v>
      </c>
      <c r="C371" s="139">
        <v>59.4</v>
      </c>
      <c r="D371" s="121" t="s">
        <v>1201</v>
      </c>
      <c r="E371" s="99"/>
      <c r="F371" s="99"/>
      <c r="G371" s="99"/>
      <c r="H371" s="99"/>
      <c r="I371" s="99"/>
      <c r="J371" s="99"/>
      <c r="K371" s="99"/>
      <c r="L371" s="99"/>
      <c r="M371" s="99"/>
      <c r="N371" s="99"/>
    </row>
    <row r="372" spans="1:14" s="50" customFormat="1" ht="21">
      <c r="A372" s="121">
        <v>185</v>
      </c>
      <c r="B372" s="102" t="s">
        <v>1202</v>
      </c>
      <c r="C372" s="139">
        <v>39.6</v>
      </c>
      <c r="D372" s="121" t="s">
        <v>1203</v>
      </c>
      <c r="E372" s="99"/>
      <c r="F372" s="99"/>
      <c r="G372" s="99"/>
      <c r="H372" s="99"/>
      <c r="I372" s="99"/>
      <c r="J372" s="99"/>
      <c r="K372" s="99"/>
      <c r="L372" s="99"/>
      <c r="M372" s="99"/>
      <c r="N372" s="99"/>
    </row>
    <row r="373" spans="1:14" s="50" customFormat="1" ht="21.75" thickBot="1">
      <c r="A373" s="104" t="s">
        <v>184</v>
      </c>
      <c r="B373" s="127"/>
      <c r="C373" s="140">
        <f>SUM(C363:C372)</f>
        <v>509.2</v>
      </c>
      <c r="D373" s="107">
        <f>C180+C216+C252+C288+C324+C360+C373</f>
        <v>10401.2</v>
      </c>
      <c r="E373" s="99"/>
      <c r="F373" s="99"/>
      <c r="G373" s="99"/>
      <c r="H373" s="99"/>
      <c r="I373" s="99"/>
      <c r="J373" s="99"/>
      <c r="K373" s="99"/>
      <c r="L373" s="99"/>
      <c r="M373" s="99"/>
      <c r="N373" s="99"/>
    </row>
    <row r="374" spans="1:14" s="50" customFormat="1" ht="22.5" thickBot="1" thickTop="1">
      <c r="A374" s="172" t="s">
        <v>279</v>
      </c>
      <c r="B374" s="173"/>
      <c r="C374" s="174">
        <f>C13+C31+D56+D122+D166+D373</f>
        <v>17352.2</v>
      </c>
      <c r="D374" s="175"/>
      <c r="E374" s="99"/>
      <c r="F374" s="99"/>
      <c r="G374" s="99"/>
      <c r="H374" s="99"/>
      <c r="I374" s="99"/>
      <c r="J374" s="99"/>
      <c r="K374" s="99"/>
      <c r="L374" s="99"/>
      <c r="M374" s="99"/>
      <c r="N374" s="99"/>
    </row>
    <row r="375" spans="1:14" s="50" customFormat="1" ht="21.75" thickTop="1">
      <c r="A375" s="108"/>
      <c r="B375" s="119"/>
      <c r="C375" s="145"/>
      <c r="D375" s="110"/>
      <c r="E375" s="99"/>
      <c r="F375" s="99"/>
      <c r="G375" s="99"/>
      <c r="H375" s="99"/>
      <c r="I375" s="99"/>
      <c r="J375" s="99"/>
      <c r="K375" s="99"/>
      <c r="L375" s="99"/>
      <c r="M375" s="99"/>
      <c r="N375" s="99"/>
    </row>
    <row r="376" spans="1:14" s="50" customFormat="1" ht="21">
      <c r="A376" s="170" t="s">
        <v>819</v>
      </c>
      <c r="B376" s="171"/>
      <c r="C376" s="171"/>
      <c r="D376" s="171"/>
      <c r="E376" s="99"/>
      <c r="F376" s="99"/>
      <c r="G376" s="99"/>
      <c r="H376" s="99"/>
      <c r="I376" s="99"/>
      <c r="J376" s="99"/>
      <c r="K376" s="99"/>
      <c r="L376" s="99"/>
      <c r="M376" s="99"/>
      <c r="N376" s="99"/>
    </row>
    <row r="377" spans="1:14" s="50" customFormat="1" ht="21">
      <c r="A377" s="108"/>
      <c r="B377" s="109"/>
      <c r="C377" s="111" t="s">
        <v>798</v>
      </c>
      <c r="D377" s="111"/>
      <c r="E377" s="99"/>
      <c r="F377" s="99"/>
      <c r="G377" s="99"/>
      <c r="H377" s="99"/>
      <c r="I377" s="99"/>
      <c r="J377" s="99"/>
      <c r="K377" s="99"/>
      <c r="L377" s="99"/>
      <c r="M377" s="99"/>
      <c r="N377" s="99"/>
    </row>
    <row r="378" spans="1:14" s="50" customFormat="1" ht="21">
      <c r="A378" s="108"/>
      <c r="B378" s="109"/>
      <c r="C378" s="111" t="s">
        <v>1204</v>
      </c>
      <c r="D378" s="111"/>
      <c r="E378" s="99"/>
      <c r="F378" s="99"/>
      <c r="G378" s="99"/>
      <c r="H378" s="99"/>
      <c r="I378" s="99"/>
      <c r="J378" s="99"/>
      <c r="K378" s="99"/>
      <c r="L378" s="99"/>
      <c r="M378" s="99"/>
      <c r="N378" s="99"/>
    </row>
    <row r="379" spans="1:14" s="50" customFormat="1" ht="21">
      <c r="A379" s="108"/>
      <c r="B379" s="109"/>
      <c r="C379" s="111"/>
      <c r="D379" s="111"/>
      <c r="E379" s="99"/>
      <c r="F379" s="99"/>
      <c r="G379" s="99"/>
      <c r="H379" s="99"/>
      <c r="I379" s="99"/>
      <c r="J379" s="99"/>
      <c r="K379" s="99"/>
      <c r="L379" s="99"/>
      <c r="M379" s="99"/>
      <c r="N379" s="99"/>
    </row>
    <row r="380" spans="1:14" s="50" customFormat="1" ht="21">
      <c r="A380" s="170" t="s">
        <v>820</v>
      </c>
      <c r="B380" s="171"/>
      <c r="C380" s="171"/>
      <c r="D380" s="171"/>
      <c r="E380" s="99"/>
      <c r="F380" s="99"/>
      <c r="G380" s="99"/>
      <c r="H380" s="99"/>
      <c r="I380" s="99"/>
      <c r="J380" s="99"/>
      <c r="K380" s="99"/>
      <c r="L380" s="99"/>
      <c r="M380" s="99"/>
      <c r="N380" s="99"/>
    </row>
    <row r="381" spans="1:14" s="50" customFormat="1" ht="21">
      <c r="A381" s="108"/>
      <c r="B381" s="109"/>
      <c r="C381" s="111" t="s">
        <v>821</v>
      </c>
      <c r="D381" s="111"/>
      <c r="E381" s="99"/>
      <c r="F381" s="99"/>
      <c r="G381" s="99"/>
      <c r="H381" s="99"/>
      <c r="I381" s="99"/>
      <c r="J381" s="99"/>
      <c r="K381" s="99"/>
      <c r="L381" s="99"/>
      <c r="M381" s="99"/>
      <c r="N381" s="99"/>
    </row>
    <row r="382" spans="1:14" s="50" customFormat="1" ht="21">
      <c r="A382" s="108"/>
      <c r="B382" s="109"/>
      <c r="C382" s="111" t="s">
        <v>822</v>
      </c>
      <c r="D382" s="111"/>
      <c r="E382" s="99"/>
      <c r="F382" s="99"/>
      <c r="G382" s="99"/>
      <c r="H382" s="99"/>
      <c r="I382" s="99"/>
      <c r="J382" s="99"/>
      <c r="K382" s="99"/>
      <c r="L382" s="99"/>
      <c r="M382" s="99"/>
      <c r="N382" s="99"/>
    </row>
    <row r="383" spans="1:14" s="50" customFormat="1" ht="21">
      <c r="A383" s="108"/>
      <c r="B383" s="109"/>
      <c r="C383" s="111"/>
      <c r="D383" s="111"/>
      <c r="E383" s="99"/>
      <c r="F383" s="99"/>
      <c r="G383" s="99"/>
      <c r="H383" s="99"/>
      <c r="I383" s="99"/>
      <c r="J383" s="99"/>
      <c r="K383" s="99"/>
      <c r="L383" s="99"/>
      <c r="M383" s="99"/>
      <c r="N383" s="99"/>
    </row>
    <row r="384" spans="1:14" s="50" customFormat="1" ht="21">
      <c r="A384" s="170" t="s">
        <v>824</v>
      </c>
      <c r="B384" s="171"/>
      <c r="C384" s="171"/>
      <c r="D384" s="171"/>
      <c r="E384" s="99"/>
      <c r="F384" s="99"/>
      <c r="G384" s="99"/>
      <c r="H384" s="99"/>
      <c r="I384" s="99"/>
      <c r="J384" s="99"/>
      <c r="K384" s="99"/>
      <c r="L384" s="99"/>
      <c r="M384" s="99"/>
      <c r="N384" s="99"/>
    </row>
    <row r="385" spans="1:14" s="50" customFormat="1" ht="21">
      <c r="A385" s="108"/>
      <c r="B385" s="109"/>
      <c r="C385" s="111" t="s">
        <v>823</v>
      </c>
      <c r="D385" s="111"/>
      <c r="E385" s="99"/>
      <c r="F385" s="99"/>
      <c r="G385" s="99"/>
      <c r="H385" s="99"/>
      <c r="I385" s="99"/>
      <c r="J385" s="99"/>
      <c r="K385" s="99"/>
      <c r="L385" s="99"/>
      <c r="M385" s="99"/>
      <c r="N385" s="99"/>
    </row>
    <row r="386" spans="1:14" s="50" customFormat="1" ht="21">
      <c r="A386" s="108"/>
      <c r="B386" s="109"/>
      <c r="C386" s="111" t="s">
        <v>800</v>
      </c>
      <c r="D386" s="111"/>
      <c r="E386" s="99"/>
      <c r="F386" s="99"/>
      <c r="G386" s="99"/>
      <c r="H386" s="99"/>
      <c r="I386" s="99"/>
      <c r="J386" s="99"/>
      <c r="K386" s="99"/>
      <c r="L386" s="99"/>
      <c r="M386" s="99"/>
      <c r="N386" s="99"/>
    </row>
    <row r="387" spans="1:14" s="50" customFormat="1" ht="21">
      <c r="A387" s="108"/>
      <c r="B387" s="109"/>
      <c r="C387" s="111"/>
      <c r="D387" s="111"/>
      <c r="E387" s="99"/>
      <c r="F387" s="99"/>
      <c r="G387" s="99"/>
      <c r="H387" s="99"/>
      <c r="I387" s="99"/>
      <c r="J387" s="99"/>
      <c r="K387" s="99"/>
      <c r="L387" s="99"/>
      <c r="M387" s="99"/>
      <c r="N387" s="99"/>
    </row>
    <row r="388" spans="1:14" s="50" customFormat="1" ht="21">
      <c r="A388" s="170" t="s">
        <v>824</v>
      </c>
      <c r="B388" s="171"/>
      <c r="C388" s="171"/>
      <c r="D388" s="171"/>
      <c r="E388" s="99"/>
      <c r="F388" s="99"/>
      <c r="G388" s="99"/>
      <c r="H388" s="99"/>
      <c r="I388" s="99"/>
      <c r="J388" s="99"/>
      <c r="K388" s="99"/>
      <c r="L388" s="99"/>
      <c r="M388" s="99"/>
      <c r="N388" s="99"/>
    </row>
    <row r="389" spans="1:14" s="50" customFormat="1" ht="21">
      <c r="A389" s="108"/>
      <c r="B389" s="109"/>
      <c r="C389" s="111" t="s">
        <v>801</v>
      </c>
      <c r="D389" s="111"/>
      <c r="E389" s="99"/>
      <c r="F389" s="99"/>
      <c r="G389" s="99"/>
      <c r="H389" s="99"/>
      <c r="I389" s="99"/>
      <c r="J389" s="99"/>
      <c r="K389" s="99"/>
      <c r="L389" s="99"/>
      <c r="M389" s="99"/>
      <c r="N389" s="99"/>
    </row>
    <row r="390" spans="1:14" s="50" customFormat="1" ht="21">
      <c r="A390" s="108"/>
      <c r="B390" s="109"/>
      <c r="C390" s="111" t="s">
        <v>199</v>
      </c>
      <c r="D390" s="111"/>
      <c r="E390" s="99"/>
      <c r="F390" s="99"/>
      <c r="G390" s="99"/>
      <c r="H390" s="99"/>
      <c r="I390" s="99"/>
      <c r="J390" s="99"/>
      <c r="K390" s="99"/>
      <c r="L390" s="99"/>
      <c r="M390" s="99"/>
      <c r="N390" s="99"/>
    </row>
    <row r="391" spans="1:14" s="50" customFormat="1" ht="21">
      <c r="A391" s="108"/>
      <c r="B391" s="119"/>
      <c r="C391" s="145"/>
      <c r="D391" s="111"/>
      <c r="E391" s="99"/>
      <c r="F391" s="99"/>
      <c r="G391" s="99"/>
      <c r="H391" s="99"/>
      <c r="I391" s="99"/>
      <c r="J391" s="99"/>
      <c r="K391" s="99"/>
      <c r="L391" s="99"/>
      <c r="M391" s="99"/>
      <c r="N391" s="99"/>
    </row>
    <row r="392" spans="1:14" s="50" customFormat="1" ht="21">
      <c r="A392" s="108"/>
      <c r="B392" s="119"/>
      <c r="C392" s="145"/>
      <c r="D392" s="111"/>
      <c r="E392" s="99"/>
      <c r="F392" s="99"/>
      <c r="G392" s="99"/>
      <c r="H392" s="99"/>
      <c r="I392" s="99"/>
      <c r="J392" s="99"/>
      <c r="K392" s="99"/>
      <c r="L392" s="99"/>
      <c r="M392" s="99"/>
      <c r="N392" s="99"/>
    </row>
    <row r="393" spans="1:14" s="50" customFormat="1" ht="21">
      <c r="A393" s="108"/>
      <c r="B393" s="119"/>
      <c r="C393" s="145"/>
      <c r="D393" s="111"/>
      <c r="E393" s="99"/>
      <c r="F393" s="99"/>
      <c r="G393" s="99"/>
      <c r="H393" s="99"/>
      <c r="I393" s="99"/>
      <c r="J393" s="99"/>
      <c r="K393" s="99"/>
      <c r="L393" s="99"/>
      <c r="M393" s="99"/>
      <c r="N393" s="99"/>
    </row>
    <row r="394" spans="1:14" s="50" customFormat="1" ht="21">
      <c r="A394" s="108"/>
      <c r="B394" s="119"/>
      <c r="C394" s="145"/>
      <c r="D394" s="111"/>
      <c r="E394" s="99"/>
      <c r="F394" s="99"/>
      <c r="G394" s="99"/>
      <c r="H394" s="99"/>
      <c r="I394" s="99"/>
      <c r="J394" s="99"/>
      <c r="K394" s="99"/>
      <c r="L394" s="99"/>
      <c r="M394" s="99"/>
      <c r="N394" s="99"/>
    </row>
    <row r="395" spans="1:14" s="50" customFormat="1" ht="21">
      <c r="A395" s="108"/>
      <c r="B395" s="119"/>
      <c r="C395" s="145"/>
      <c r="D395" s="111"/>
      <c r="E395" s="99"/>
      <c r="F395" s="99"/>
      <c r="G395" s="99"/>
      <c r="H395" s="99"/>
      <c r="I395" s="99"/>
      <c r="J395" s="99"/>
      <c r="K395" s="99"/>
      <c r="L395" s="99"/>
      <c r="M395" s="99"/>
      <c r="N395" s="99"/>
    </row>
    <row r="396" spans="1:14" s="50" customFormat="1" ht="21">
      <c r="A396" s="108"/>
      <c r="B396" s="119"/>
      <c r="C396" s="145"/>
      <c r="D396" s="111"/>
      <c r="E396" s="99"/>
      <c r="F396" s="99"/>
      <c r="G396" s="99"/>
      <c r="H396" s="99"/>
      <c r="I396" s="99"/>
      <c r="J396" s="99"/>
      <c r="K396" s="99"/>
      <c r="L396" s="99"/>
      <c r="M396" s="99"/>
      <c r="N396" s="99"/>
    </row>
    <row r="397" spans="1:14" s="50" customFormat="1" ht="21">
      <c r="A397" s="95" t="s">
        <v>268</v>
      </c>
      <c r="B397" s="96"/>
      <c r="C397" s="146"/>
      <c r="D397" s="149"/>
      <c r="E397" s="95"/>
      <c r="F397" s="99"/>
      <c r="G397" s="95"/>
      <c r="H397" s="95"/>
      <c r="I397" s="95"/>
      <c r="J397" s="95"/>
      <c r="K397" s="95"/>
      <c r="L397" s="95"/>
      <c r="M397" s="95"/>
      <c r="N397" s="95"/>
    </row>
    <row r="398" spans="1:14" s="50" customFormat="1" ht="21">
      <c r="A398" s="96" t="s">
        <v>416</v>
      </c>
      <c r="B398" s="96"/>
      <c r="C398" s="146"/>
      <c r="D398" s="149"/>
      <c r="E398" s="96"/>
      <c r="F398" s="99"/>
      <c r="G398" s="96"/>
      <c r="H398" s="96"/>
      <c r="I398" s="96"/>
      <c r="J398" s="96"/>
      <c r="K398" s="96"/>
      <c r="L398" s="96"/>
      <c r="M398" s="96"/>
      <c r="N398" s="96"/>
    </row>
    <row r="399" spans="1:14" s="50" customFormat="1" ht="21">
      <c r="A399" s="96" t="s">
        <v>831</v>
      </c>
      <c r="B399" s="96"/>
      <c r="C399" s="146"/>
      <c r="D399" s="149"/>
      <c r="E399" s="96"/>
      <c r="F399" s="99"/>
      <c r="G399" s="96"/>
      <c r="H399" s="96"/>
      <c r="I399" s="96"/>
      <c r="J399" s="96"/>
      <c r="K399" s="96"/>
      <c r="L399" s="96"/>
      <c r="M399" s="96"/>
      <c r="N399" s="96"/>
    </row>
    <row r="400" spans="1:14" s="50" customFormat="1" ht="21">
      <c r="A400" s="99"/>
      <c r="B400" s="166" t="s">
        <v>796</v>
      </c>
      <c r="C400" s="166"/>
      <c r="D400" s="98"/>
      <c r="E400" s="99"/>
      <c r="F400" s="99"/>
      <c r="G400" s="99"/>
      <c r="H400" s="99"/>
      <c r="I400" s="99"/>
      <c r="J400" s="99"/>
      <c r="K400" s="99"/>
      <c r="L400" s="99"/>
      <c r="M400" s="99"/>
      <c r="N400" s="99"/>
    </row>
    <row r="401" spans="1:14" s="50" customFormat="1" ht="21">
      <c r="A401" s="100" t="s">
        <v>3</v>
      </c>
      <c r="B401" s="125" t="s">
        <v>260</v>
      </c>
      <c r="C401" s="135" t="s">
        <v>234</v>
      </c>
      <c r="D401" s="100" t="s">
        <v>235</v>
      </c>
      <c r="E401" s="99"/>
      <c r="F401" s="99"/>
      <c r="G401" s="99"/>
      <c r="H401" s="99"/>
      <c r="I401" s="99"/>
      <c r="J401" s="99"/>
      <c r="K401" s="99"/>
      <c r="L401" s="99"/>
      <c r="M401" s="99"/>
      <c r="N401" s="99"/>
    </row>
    <row r="402" spans="1:14" s="50" customFormat="1" ht="21">
      <c r="A402" s="121">
        <v>1</v>
      </c>
      <c r="B402" s="102" t="s">
        <v>417</v>
      </c>
      <c r="C402" s="103">
        <v>600</v>
      </c>
      <c r="D402" s="121" t="s">
        <v>265</v>
      </c>
      <c r="E402" s="99"/>
      <c r="F402" s="99"/>
      <c r="G402" s="99"/>
      <c r="H402" s="99"/>
      <c r="I402" s="99"/>
      <c r="J402" s="99"/>
      <c r="K402" s="99"/>
      <c r="L402" s="99"/>
      <c r="M402" s="99"/>
      <c r="N402" s="99"/>
    </row>
    <row r="403" spans="1:14" s="50" customFormat="1" ht="21.75" thickBot="1">
      <c r="A403" s="104" t="s">
        <v>184</v>
      </c>
      <c r="B403" s="127"/>
      <c r="C403" s="137">
        <f>SUM(C402:C402)</f>
        <v>600</v>
      </c>
      <c r="D403" s="105"/>
      <c r="E403" s="99"/>
      <c r="F403" s="99"/>
      <c r="G403" s="99"/>
      <c r="H403" s="99"/>
      <c r="I403" s="99"/>
      <c r="J403" s="99"/>
      <c r="K403" s="99"/>
      <c r="L403" s="99"/>
      <c r="M403" s="99"/>
      <c r="N403" s="99"/>
    </row>
    <row r="404" spans="1:14" s="50" customFormat="1" ht="21.75" thickTop="1">
      <c r="A404" s="108"/>
      <c r="B404" s="119"/>
      <c r="C404" s="145"/>
      <c r="D404" s="111"/>
      <c r="E404" s="99"/>
      <c r="F404" s="99"/>
      <c r="G404" s="99"/>
      <c r="H404" s="99"/>
      <c r="I404" s="99"/>
      <c r="J404" s="99"/>
      <c r="K404" s="99"/>
      <c r="L404" s="99"/>
      <c r="M404" s="99"/>
      <c r="N404" s="99"/>
    </row>
    <row r="405" spans="1:14" s="50" customFormat="1" ht="21">
      <c r="A405" s="99"/>
      <c r="B405" s="166" t="s">
        <v>833</v>
      </c>
      <c r="C405" s="166"/>
      <c r="D405" s="98"/>
      <c r="E405" s="99"/>
      <c r="F405" s="99"/>
      <c r="G405" s="99"/>
      <c r="H405" s="99"/>
      <c r="I405" s="99"/>
      <c r="J405" s="99"/>
      <c r="K405" s="99"/>
      <c r="L405" s="99"/>
      <c r="M405" s="99"/>
      <c r="N405" s="99"/>
    </row>
    <row r="406" spans="1:14" s="50" customFormat="1" ht="21">
      <c r="A406" s="100" t="s">
        <v>3</v>
      </c>
      <c r="B406" s="125" t="s">
        <v>260</v>
      </c>
      <c r="C406" s="135" t="s">
        <v>234</v>
      </c>
      <c r="D406" s="100" t="s">
        <v>235</v>
      </c>
      <c r="E406" s="99"/>
      <c r="F406" s="99"/>
      <c r="G406" s="99"/>
      <c r="H406" s="99"/>
      <c r="I406" s="99"/>
      <c r="J406" s="99"/>
      <c r="K406" s="99"/>
      <c r="L406" s="99"/>
      <c r="M406" s="99"/>
      <c r="N406" s="99"/>
    </row>
    <row r="407" spans="1:14" s="50" customFormat="1" ht="21">
      <c r="A407" s="121">
        <v>1</v>
      </c>
      <c r="B407" s="102" t="s">
        <v>1210</v>
      </c>
      <c r="C407" s="103">
        <v>54</v>
      </c>
      <c r="D407" s="121" t="s">
        <v>264</v>
      </c>
      <c r="E407" s="99"/>
      <c r="F407" s="99"/>
      <c r="G407" s="99"/>
      <c r="H407" s="99"/>
      <c r="I407" s="99"/>
      <c r="J407" s="99"/>
      <c r="K407" s="99"/>
      <c r="L407" s="99"/>
      <c r="M407" s="99"/>
      <c r="N407" s="99"/>
    </row>
    <row r="408" spans="1:14" s="50" customFormat="1" ht="21">
      <c r="A408" s="121">
        <v>2</v>
      </c>
      <c r="B408" s="102" t="s">
        <v>1211</v>
      </c>
      <c r="C408" s="136">
        <v>216</v>
      </c>
      <c r="D408" s="121" t="s">
        <v>264</v>
      </c>
      <c r="E408" s="99"/>
      <c r="F408" s="99"/>
      <c r="G408" s="99"/>
      <c r="H408" s="99"/>
      <c r="I408" s="99"/>
      <c r="J408" s="99"/>
      <c r="K408" s="99"/>
      <c r="L408" s="99"/>
      <c r="M408" s="99"/>
      <c r="N408" s="99"/>
    </row>
    <row r="409" spans="1:14" s="50" customFormat="1" ht="21">
      <c r="A409" s="121">
        <v>3</v>
      </c>
      <c r="B409" s="102" t="s">
        <v>1212</v>
      </c>
      <c r="C409" s="136">
        <v>378</v>
      </c>
      <c r="D409" s="121" t="s">
        <v>264</v>
      </c>
      <c r="E409" s="99"/>
      <c r="F409" s="99"/>
      <c r="G409" s="99"/>
      <c r="H409" s="99"/>
      <c r="I409" s="99"/>
      <c r="J409" s="99"/>
      <c r="K409" s="99"/>
      <c r="L409" s="99"/>
      <c r="M409" s="99"/>
      <c r="N409" s="99"/>
    </row>
    <row r="410" spans="1:14" s="50" customFormat="1" ht="21.75" thickBot="1">
      <c r="A410" s="104" t="s">
        <v>184</v>
      </c>
      <c r="B410" s="127"/>
      <c r="C410" s="137">
        <f>SUM(C407:C409)</f>
        <v>648</v>
      </c>
      <c r="D410" s="105"/>
      <c r="E410" s="99"/>
      <c r="F410" s="99"/>
      <c r="G410" s="99"/>
      <c r="H410" s="99"/>
      <c r="I410" s="99"/>
      <c r="J410" s="99"/>
      <c r="K410" s="99"/>
      <c r="L410" s="99"/>
      <c r="M410" s="99"/>
      <c r="N410" s="99"/>
    </row>
    <row r="411" spans="1:14" s="50" customFormat="1" ht="22.5" thickBot="1" thickTop="1">
      <c r="A411" s="172" t="s">
        <v>279</v>
      </c>
      <c r="B411" s="173"/>
      <c r="C411" s="174">
        <f>C403+C410</f>
        <v>1248</v>
      </c>
      <c r="D411" s="175"/>
      <c r="E411" s="99"/>
      <c r="F411" s="99"/>
      <c r="G411" s="99"/>
      <c r="H411" s="99"/>
      <c r="I411" s="99"/>
      <c r="J411" s="99"/>
      <c r="K411" s="99"/>
      <c r="L411" s="99"/>
      <c r="M411" s="99"/>
      <c r="N411" s="99"/>
    </row>
    <row r="412" spans="1:14" s="50" customFormat="1" ht="21.75" thickTop="1">
      <c r="A412" s="108"/>
      <c r="B412" s="119"/>
      <c r="C412" s="145"/>
      <c r="D412" s="111"/>
      <c r="E412" s="99"/>
      <c r="F412" s="99"/>
      <c r="G412" s="99"/>
      <c r="H412" s="99"/>
      <c r="I412" s="99"/>
      <c r="J412" s="99"/>
      <c r="K412" s="99"/>
      <c r="L412" s="99"/>
      <c r="M412" s="99"/>
      <c r="N412" s="99"/>
    </row>
    <row r="413" spans="1:14" s="50" customFormat="1" ht="21">
      <c r="A413" s="108"/>
      <c r="B413" s="119"/>
      <c r="C413" s="145"/>
      <c r="D413" s="111"/>
      <c r="E413" s="99"/>
      <c r="F413" s="99"/>
      <c r="G413" s="99"/>
      <c r="H413" s="99"/>
      <c r="I413" s="99"/>
      <c r="J413" s="99"/>
      <c r="K413" s="99"/>
      <c r="L413" s="99"/>
      <c r="M413" s="99"/>
      <c r="N413" s="99"/>
    </row>
    <row r="414" spans="1:14" s="50" customFormat="1" ht="21">
      <c r="A414" s="170" t="s">
        <v>819</v>
      </c>
      <c r="B414" s="171"/>
      <c r="C414" s="171"/>
      <c r="D414" s="171"/>
      <c r="E414" s="99"/>
      <c r="F414" s="99"/>
      <c r="G414" s="99"/>
      <c r="H414" s="99"/>
      <c r="I414" s="99"/>
      <c r="J414" s="99"/>
      <c r="K414" s="99"/>
      <c r="L414" s="99"/>
      <c r="M414" s="99"/>
      <c r="N414" s="99"/>
    </row>
    <row r="415" spans="1:14" s="50" customFormat="1" ht="21">
      <c r="A415" s="108"/>
      <c r="B415" s="109"/>
      <c r="C415" s="111" t="s">
        <v>798</v>
      </c>
      <c r="D415" s="111"/>
      <c r="E415" s="99"/>
      <c r="F415" s="99"/>
      <c r="G415" s="99"/>
      <c r="H415" s="99"/>
      <c r="I415" s="99"/>
      <c r="J415" s="99"/>
      <c r="K415" s="99"/>
      <c r="L415" s="99"/>
      <c r="M415" s="99"/>
      <c r="N415" s="99"/>
    </row>
    <row r="416" spans="1:14" s="50" customFormat="1" ht="21">
      <c r="A416" s="108"/>
      <c r="B416" s="109"/>
      <c r="C416" s="111" t="s">
        <v>1204</v>
      </c>
      <c r="D416" s="111"/>
      <c r="E416" s="99"/>
      <c r="F416" s="99"/>
      <c r="G416" s="99"/>
      <c r="H416" s="99"/>
      <c r="I416" s="99"/>
      <c r="J416" s="99"/>
      <c r="K416" s="99"/>
      <c r="L416" s="99"/>
      <c r="M416" s="99"/>
      <c r="N416" s="99"/>
    </row>
    <row r="417" spans="1:14" s="50" customFormat="1" ht="21">
      <c r="A417" s="108"/>
      <c r="B417" s="109"/>
      <c r="C417" s="111"/>
      <c r="D417" s="111"/>
      <c r="E417" s="99"/>
      <c r="F417" s="99"/>
      <c r="G417" s="99"/>
      <c r="H417" s="99"/>
      <c r="I417" s="99"/>
      <c r="J417" s="99"/>
      <c r="K417" s="99"/>
      <c r="L417" s="99"/>
      <c r="M417" s="99"/>
      <c r="N417" s="99"/>
    </row>
    <row r="418" spans="1:14" s="50" customFormat="1" ht="21">
      <c r="A418" s="170" t="s">
        <v>820</v>
      </c>
      <c r="B418" s="171"/>
      <c r="C418" s="171"/>
      <c r="D418" s="171"/>
      <c r="E418" s="99"/>
      <c r="F418" s="99"/>
      <c r="G418" s="99"/>
      <c r="H418" s="99"/>
      <c r="I418" s="99"/>
      <c r="J418" s="99"/>
      <c r="K418" s="99"/>
      <c r="L418" s="99"/>
      <c r="M418" s="99"/>
      <c r="N418" s="99"/>
    </row>
    <row r="419" spans="1:14" s="50" customFormat="1" ht="21">
      <c r="A419" s="108"/>
      <c r="B419" s="109"/>
      <c r="C419" s="111" t="s">
        <v>821</v>
      </c>
      <c r="D419" s="111"/>
      <c r="E419" s="99"/>
      <c r="F419" s="99"/>
      <c r="G419" s="99"/>
      <c r="H419" s="99"/>
      <c r="I419" s="99"/>
      <c r="J419" s="99"/>
      <c r="K419" s="99"/>
      <c r="L419" s="99"/>
      <c r="M419" s="99"/>
      <c r="N419" s="99"/>
    </row>
    <row r="420" spans="1:14" s="50" customFormat="1" ht="21">
      <c r="A420" s="108"/>
      <c r="B420" s="109"/>
      <c r="C420" s="111" t="s">
        <v>822</v>
      </c>
      <c r="D420" s="111"/>
      <c r="E420" s="99"/>
      <c r="F420" s="99"/>
      <c r="G420" s="99"/>
      <c r="H420" s="99"/>
      <c r="I420" s="99"/>
      <c r="J420" s="99"/>
      <c r="K420" s="99"/>
      <c r="L420" s="99"/>
      <c r="M420" s="99"/>
      <c r="N420" s="99"/>
    </row>
    <row r="421" spans="1:14" s="50" customFormat="1" ht="21">
      <c r="A421" s="108"/>
      <c r="B421" s="109"/>
      <c r="C421" s="111"/>
      <c r="D421" s="111"/>
      <c r="E421" s="99"/>
      <c r="F421" s="99"/>
      <c r="G421" s="99"/>
      <c r="H421" s="99"/>
      <c r="I421" s="99"/>
      <c r="J421" s="99"/>
      <c r="K421" s="99"/>
      <c r="L421" s="99"/>
      <c r="M421" s="99"/>
      <c r="N421" s="99"/>
    </row>
    <row r="422" spans="1:14" s="50" customFormat="1" ht="21">
      <c r="A422" s="170" t="s">
        <v>824</v>
      </c>
      <c r="B422" s="171"/>
      <c r="C422" s="171"/>
      <c r="D422" s="171"/>
      <c r="E422" s="99"/>
      <c r="F422" s="99"/>
      <c r="G422" s="99"/>
      <c r="H422" s="99"/>
      <c r="I422" s="99"/>
      <c r="J422" s="99"/>
      <c r="K422" s="99"/>
      <c r="L422" s="99"/>
      <c r="M422" s="99"/>
      <c r="N422" s="99"/>
    </row>
    <row r="423" spans="1:14" s="50" customFormat="1" ht="21">
      <c r="A423" s="108"/>
      <c r="B423" s="109"/>
      <c r="C423" s="111" t="s">
        <v>823</v>
      </c>
      <c r="D423" s="111"/>
      <c r="E423" s="99"/>
      <c r="F423" s="99"/>
      <c r="G423" s="99"/>
      <c r="H423" s="99"/>
      <c r="I423" s="99"/>
      <c r="J423" s="99"/>
      <c r="K423" s="99"/>
      <c r="L423" s="99"/>
      <c r="M423" s="99"/>
      <c r="N423" s="99"/>
    </row>
    <row r="424" spans="1:14" s="50" customFormat="1" ht="21">
      <c r="A424" s="108"/>
      <c r="B424" s="109"/>
      <c r="C424" s="111" t="s">
        <v>800</v>
      </c>
      <c r="D424" s="111"/>
      <c r="E424" s="99"/>
      <c r="F424" s="99"/>
      <c r="G424" s="99"/>
      <c r="H424" s="99"/>
      <c r="I424" s="99"/>
      <c r="J424" s="99"/>
      <c r="K424" s="99"/>
      <c r="L424" s="99"/>
      <c r="M424" s="99"/>
      <c r="N424" s="99"/>
    </row>
    <row r="425" spans="1:14" s="50" customFormat="1" ht="21">
      <c r="A425" s="108"/>
      <c r="B425" s="109"/>
      <c r="C425" s="111"/>
      <c r="D425" s="111"/>
      <c r="E425" s="99"/>
      <c r="F425" s="99"/>
      <c r="G425" s="99"/>
      <c r="H425" s="99"/>
      <c r="I425" s="99"/>
      <c r="J425" s="99"/>
      <c r="K425" s="99"/>
      <c r="L425" s="99"/>
      <c r="M425" s="99"/>
      <c r="N425" s="99"/>
    </row>
    <row r="426" spans="1:14" s="50" customFormat="1" ht="21">
      <c r="A426" s="170" t="s">
        <v>824</v>
      </c>
      <c r="B426" s="171"/>
      <c r="C426" s="171"/>
      <c r="D426" s="171"/>
      <c r="E426" s="99"/>
      <c r="F426" s="99"/>
      <c r="G426" s="99"/>
      <c r="H426" s="99"/>
      <c r="I426" s="99"/>
      <c r="J426" s="99"/>
      <c r="K426" s="99"/>
      <c r="L426" s="99"/>
      <c r="M426" s="99"/>
      <c r="N426" s="99"/>
    </row>
    <row r="427" spans="1:14" s="50" customFormat="1" ht="21">
      <c r="A427" s="108"/>
      <c r="B427" s="109"/>
      <c r="C427" s="111" t="s">
        <v>801</v>
      </c>
      <c r="D427" s="111"/>
      <c r="E427" s="99"/>
      <c r="F427" s="99"/>
      <c r="G427" s="99"/>
      <c r="H427" s="99"/>
      <c r="I427" s="99"/>
      <c r="J427" s="99"/>
      <c r="K427" s="99"/>
      <c r="L427" s="99"/>
      <c r="M427" s="99"/>
      <c r="N427" s="99"/>
    </row>
    <row r="428" spans="1:14" s="50" customFormat="1" ht="21">
      <c r="A428" s="108"/>
      <c r="B428" s="109"/>
      <c r="C428" s="111" t="s">
        <v>199</v>
      </c>
      <c r="D428" s="111"/>
      <c r="E428" s="99"/>
      <c r="F428" s="99"/>
      <c r="G428" s="99"/>
      <c r="H428" s="99"/>
      <c r="I428" s="99"/>
      <c r="J428" s="99"/>
      <c r="K428" s="99"/>
      <c r="L428" s="99"/>
      <c r="M428" s="99"/>
      <c r="N428" s="99"/>
    </row>
    <row r="429" spans="1:14" s="50" customFormat="1" ht="21">
      <c r="A429" s="176"/>
      <c r="B429" s="176"/>
      <c r="C429" s="176"/>
      <c r="D429" s="176"/>
      <c r="E429" s="99"/>
      <c r="F429" s="99"/>
      <c r="G429" s="99"/>
      <c r="H429" s="99"/>
      <c r="I429" s="99"/>
      <c r="J429" s="99"/>
      <c r="K429" s="99"/>
      <c r="L429" s="99"/>
      <c r="M429" s="99"/>
      <c r="N429" s="99"/>
    </row>
    <row r="430" spans="1:14" s="50" customFormat="1" ht="21">
      <c r="A430" s="97"/>
      <c r="B430" s="97"/>
      <c r="C430" s="97"/>
      <c r="D430" s="97"/>
      <c r="E430" s="99"/>
      <c r="F430" s="99"/>
      <c r="G430" s="99"/>
      <c r="H430" s="99"/>
      <c r="I430" s="99"/>
      <c r="J430" s="99"/>
      <c r="K430" s="99"/>
      <c r="L430" s="99"/>
      <c r="M430" s="99"/>
      <c r="N430" s="99"/>
    </row>
    <row r="431" spans="1:14" s="50" customFormat="1" ht="21">
      <c r="A431" s="97"/>
      <c r="B431" s="97"/>
      <c r="C431" s="97"/>
      <c r="D431" s="97"/>
      <c r="E431" s="99"/>
      <c r="F431" s="99"/>
      <c r="G431" s="99"/>
      <c r="H431" s="99"/>
      <c r="I431" s="99"/>
      <c r="J431" s="99"/>
      <c r="K431" s="99"/>
      <c r="L431" s="99"/>
      <c r="M431" s="99"/>
      <c r="N431" s="99"/>
    </row>
    <row r="432" spans="1:14" s="50" customFormat="1" ht="21">
      <c r="A432" s="97"/>
      <c r="B432" s="97"/>
      <c r="C432" s="97"/>
      <c r="D432" s="97"/>
      <c r="E432" s="99"/>
      <c r="F432" s="99"/>
      <c r="G432" s="99"/>
      <c r="H432" s="99"/>
      <c r="I432" s="99"/>
      <c r="J432" s="99"/>
      <c r="K432" s="99"/>
      <c r="L432" s="99"/>
      <c r="M432" s="99"/>
      <c r="N432" s="99"/>
    </row>
    <row r="433" spans="1:14" s="50" customFormat="1" ht="21">
      <c r="A433" s="97"/>
      <c r="B433" s="97"/>
      <c r="C433" s="97"/>
      <c r="D433" s="97"/>
      <c r="E433" s="99"/>
      <c r="F433" s="99"/>
      <c r="G433" s="99"/>
      <c r="H433" s="99"/>
      <c r="I433" s="99"/>
      <c r="J433" s="99"/>
      <c r="K433" s="99"/>
      <c r="L433" s="99"/>
      <c r="M433" s="99"/>
      <c r="N433" s="99"/>
    </row>
    <row r="434" spans="1:14" s="50" customFormat="1" ht="21">
      <c r="A434" s="97"/>
      <c r="B434" s="97"/>
      <c r="C434" s="97"/>
      <c r="D434" s="97"/>
      <c r="E434" s="99"/>
      <c r="F434" s="99"/>
      <c r="G434" s="99"/>
      <c r="H434" s="99"/>
      <c r="I434" s="99"/>
      <c r="J434" s="99"/>
      <c r="K434" s="99"/>
      <c r="L434" s="99"/>
      <c r="M434" s="99"/>
      <c r="N434" s="99"/>
    </row>
    <row r="435" spans="1:14" s="50" customFormat="1" ht="21">
      <c r="A435" s="97"/>
      <c r="B435" s="133"/>
      <c r="C435" s="147"/>
      <c r="D435" s="97"/>
      <c r="E435" s="99"/>
      <c r="F435" s="99"/>
      <c r="G435" s="99"/>
      <c r="H435" s="99"/>
      <c r="I435" s="99"/>
      <c r="J435" s="99"/>
      <c r="K435" s="99"/>
      <c r="L435" s="99"/>
      <c r="M435" s="99"/>
      <c r="N435" s="99"/>
    </row>
    <row r="436" spans="1:14" s="50" customFormat="1" ht="21">
      <c r="A436" s="97"/>
      <c r="B436" s="133"/>
      <c r="C436" s="147"/>
      <c r="D436" s="97"/>
      <c r="E436" s="99"/>
      <c r="F436" s="99"/>
      <c r="G436" s="99"/>
      <c r="H436" s="99"/>
      <c r="I436" s="99"/>
      <c r="J436" s="99"/>
      <c r="K436" s="99"/>
      <c r="L436" s="99"/>
      <c r="M436" s="99"/>
      <c r="N436" s="99"/>
    </row>
    <row r="437" spans="1:14" s="50" customFormat="1" ht="21">
      <c r="A437" s="97"/>
      <c r="B437" s="133"/>
      <c r="C437" s="147"/>
      <c r="D437" s="97"/>
      <c r="E437" s="99"/>
      <c r="F437" s="99"/>
      <c r="G437" s="99"/>
      <c r="H437" s="99"/>
      <c r="I437" s="99"/>
      <c r="J437" s="99"/>
      <c r="K437" s="99"/>
      <c r="L437" s="99"/>
      <c r="M437" s="99"/>
      <c r="N437" s="99"/>
    </row>
    <row r="438" spans="1:14" s="50" customFormat="1" ht="21">
      <c r="A438" s="97"/>
      <c r="B438" s="133"/>
      <c r="C438" s="147"/>
      <c r="D438" s="97"/>
      <c r="E438" s="99"/>
      <c r="F438" s="99"/>
      <c r="G438" s="99"/>
      <c r="H438" s="99"/>
      <c r="I438" s="99"/>
      <c r="J438" s="99"/>
      <c r="K438" s="99"/>
      <c r="L438" s="99"/>
      <c r="M438" s="99"/>
      <c r="N438" s="99"/>
    </row>
    <row r="439" spans="1:14" s="50" customFormat="1" ht="21">
      <c r="A439" s="97"/>
      <c r="B439" s="133"/>
      <c r="C439" s="147"/>
      <c r="D439" s="97"/>
      <c r="E439" s="99"/>
      <c r="F439" s="99"/>
      <c r="G439" s="99"/>
      <c r="H439" s="99"/>
      <c r="I439" s="99"/>
      <c r="J439" s="99"/>
      <c r="K439" s="99"/>
      <c r="L439" s="99"/>
      <c r="M439" s="99"/>
      <c r="N439" s="99"/>
    </row>
    <row r="440" spans="1:14" s="50" customFormat="1" ht="21">
      <c r="A440" s="97"/>
      <c r="B440" s="133"/>
      <c r="C440" s="147"/>
      <c r="D440" s="97"/>
      <c r="E440" s="99"/>
      <c r="F440" s="99"/>
      <c r="G440" s="99"/>
      <c r="H440" s="99"/>
      <c r="I440" s="99"/>
      <c r="J440" s="99"/>
      <c r="K440" s="99"/>
      <c r="L440" s="99"/>
      <c r="M440" s="99"/>
      <c r="N440" s="99"/>
    </row>
    <row r="441" spans="1:14" s="50" customFormat="1" ht="21">
      <c r="A441" s="97"/>
      <c r="B441" s="133"/>
      <c r="C441" s="147"/>
      <c r="D441" s="97"/>
      <c r="E441" s="99"/>
      <c r="F441" s="99"/>
      <c r="G441" s="99"/>
      <c r="H441" s="99"/>
      <c r="I441" s="99"/>
      <c r="J441" s="99"/>
      <c r="K441" s="99"/>
      <c r="L441" s="99"/>
      <c r="M441" s="99"/>
      <c r="N441" s="99"/>
    </row>
    <row r="442" spans="1:14" s="50" customFormat="1" ht="21">
      <c r="A442" s="95" t="s">
        <v>268</v>
      </c>
      <c r="B442" s="96"/>
      <c r="C442" s="146"/>
      <c r="D442" s="149"/>
      <c r="E442" s="95"/>
      <c r="F442" s="99"/>
      <c r="G442" s="95"/>
      <c r="H442" s="95"/>
      <c r="I442" s="95"/>
      <c r="J442" s="95"/>
      <c r="K442" s="95"/>
      <c r="L442" s="95"/>
      <c r="M442" s="95"/>
      <c r="N442" s="95"/>
    </row>
    <row r="443" spans="1:14" s="50" customFormat="1" ht="21">
      <c r="A443" s="96" t="s">
        <v>421</v>
      </c>
      <c r="B443" s="96"/>
      <c r="C443" s="146"/>
      <c r="D443" s="149"/>
      <c r="E443" s="96"/>
      <c r="F443" s="99"/>
      <c r="G443" s="96"/>
      <c r="H443" s="96"/>
      <c r="I443" s="96"/>
      <c r="J443" s="96"/>
      <c r="K443" s="96"/>
      <c r="L443" s="96"/>
      <c r="M443" s="96"/>
      <c r="N443" s="96"/>
    </row>
    <row r="444" spans="1:14" s="50" customFormat="1" ht="21">
      <c r="A444" s="96" t="s">
        <v>1205</v>
      </c>
      <c r="B444" s="96"/>
      <c r="C444" s="146"/>
      <c r="D444" s="149"/>
      <c r="E444" s="96"/>
      <c r="F444" s="99"/>
      <c r="G444" s="96"/>
      <c r="H444" s="96"/>
      <c r="I444" s="96"/>
      <c r="J444" s="96"/>
      <c r="K444" s="96"/>
      <c r="L444" s="96"/>
      <c r="M444" s="96"/>
      <c r="N444" s="96"/>
    </row>
    <row r="445" spans="1:14" s="50" customFormat="1" ht="21">
      <c r="A445" s="99"/>
      <c r="B445" s="166" t="s">
        <v>283</v>
      </c>
      <c r="C445" s="166"/>
      <c r="D445" s="98"/>
      <c r="E445" s="99"/>
      <c r="F445" s="99"/>
      <c r="G445" s="99"/>
      <c r="H445" s="99"/>
      <c r="I445" s="99"/>
      <c r="J445" s="99"/>
      <c r="K445" s="99"/>
      <c r="L445" s="99"/>
      <c r="M445" s="99"/>
      <c r="N445" s="99"/>
    </row>
    <row r="446" spans="1:14" s="50" customFormat="1" ht="21">
      <c r="A446" s="100" t="s">
        <v>3</v>
      </c>
      <c r="B446" s="125" t="s">
        <v>260</v>
      </c>
      <c r="C446" s="135" t="s">
        <v>234</v>
      </c>
      <c r="D446" s="100" t="s">
        <v>235</v>
      </c>
      <c r="E446" s="99"/>
      <c r="F446" s="99"/>
      <c r="G446" s="99"/>
      <c r="H446" s="99"/>
      <c r="I446" s="99"/>
      <c r="J446" s="99"/>
      <c r="K446" s="99"/>
      <c r="L446" s="99"/>
      <c r="M446" s="99"/>
      <c r="N446" s="99"/>
    </row>
    <row r="447" spans="1:14" s="50" customFormat="1" ht="21">
      <c r="A447" s="101">
        <v>1</v>
      </c>
      <c r="B447" s="102" t="s">
        <v>417</v>
      </c>
      <c r="C447" s="103">
        <v>400</v>
      </c>
      <c r="D447" s="121" t="s">
        <v>265</v>
      </c>
      <c r="E447" s="99"/>
      <c r="F447" s="99"/>
      <c r="G447" s="99"/>
      <c r="H447" s="99"/>
      <c r="I447" s="99"/>
      <c r="J447" s="99"/>
      <c r="K447" s="99"/>
      <c r="L447" s="99"/>
      <c r="M447" s="99"/>
      <c r="N447" s="99"/>
    </row>
    <row r="448" spans="1:14" s="50" customFormat="1" ht="21">
      <c r="A448" s="101"/>
      <c r="B448" s="102"/>
      <c r="C448" s="103"/>
      <c r="D448" s="121"/>
      <c r="E448" s="99"/>
      <c r="F448" s="99"/>
      <c r="G448" s="99"/>
      <c r="H448" s="99"/>
      <c r="I448" s="99"/>
      <c r="J448" s="99"/>
      <c r="K448" s="99"/>
      <c r="L448" s="99"/>
      <c r="M448" s="99"/>
      <c r="N448" s="99"/>
    </row>
    <row r="449" spans="1:14" s="50" customFormat="1" ht="21">
      <c r="A449" s="101"/>
      <c r="B449" s="102"/>
      <c r="C449" s="103"/>
      <c r="D449" s="121"/>
      <c r="E449" s="99"/>
      <c r="F449" s="99"/>
      <c r="G449" s="99"/>
      <c r="H449" s="99"/>
      <c r="I449" s="99"/>
      <c r="J449" s="99"/>
      <c r="K449" s="99"/>
      <c r="L449" s="99"/>
      <c r="M449" s="99"/>
      <c r="N449" s="99"/>
    </row>
    <row r="450" spans="1:14" s="50" customFormat="1" ht="21">
      <c r="A450" s="101"/>
      <c r="B450" s="102"/>
      <c r="C450" s="103"/>
      <c r="D450" s="121"/>
      <c r="E450" s="99"/>
      <c r="F450" s="99"/>
      <c r="G450" s="99"/>
      <c r="H450" s="99"/>
      <c r="I450" s="99"/>
      <c r="J450" s="99"/>
      <c r="K450" s="99"/>
      <c r="L450" s="99"/>
      <c r="M450" s="99"/>
      <c r="N450" s="99"/>
    </row>
    <row r="451" spans="1:14" s="50" customFormat="1" ht="21.75" thickBot="1">
      <c r="A451" s="104" t="s">
        <v>184</v>
      </c>
      <c r="B451" s="127"/>
      <c r="C451" s="137">
        <f>SUM(C447:C450)</f>
        <v>400</v>
      </c>
      <c r="D451" s="105"/>
      <c r="E451" s="99"/>
      <c r="F451" s="99"/>
      <c r="G451" s="99"/>
      <c r="H451" s="99"/>
      <c r="I451" s="99"/>
      <c r="J451" s="99"/>
      <c r="K451" s="99"/>
      <c r="L451" s="99"/>
      <c r="M451" s="99"/>
      <c r="N451" s="99"/>
    </row>
    <row r="452" spans="1:14" s="50" customFormat="1" ht="21.75" thickTop="1">
      <c r="A452" s="99"/>
      <c r="B452" s="133"/>
      <c r="C452" s="147"/>
      <c r="D452" s="97"/>
      <c r="E452" s="99"/>
      <c r="F452" s="99"/>
      <c r="G452" s="99"/>
      <c r="H452" s="99"/>
      <c r="I452" s="99"/>
      <c r="J452" s="99"/>
      <c r="K452" s="99"/>
      <c r="L452" s="99"/>
      <c r="M452" s="99"/>
      <c r="N452" s="99"/>
    </row>
    <row r="453" spans="1:14" s="50" customFormat="1" ht="21">
      <c r="A453" s="99"/>
      <c r="B453" s="133"/>
      <c r="C453" s="147"/>
      <c r="D453" s="97"/>
      <c r="E453" s="99"/>
      <c r="F453" s="99"/>
      <c r="G453" s="99"/>
      <c r="H453" s="99"/>
      <c r="I453" s="99"/>
      <c r="J453" s="99"/>
      <c r="K453" s="99"/>
      <c r="L453" s="99"/>
      <c r="M453" s="99"/>
      <c r="N453" s="99"/>
    </row>
    <row r="454" spans="1:14" s="50" customFormat="1" ht="21">
      <c r="A454" s="176" t="s">
        <v>398</v>
      </c>
      <c r="B454" s="176"/>
      <c r="C454" s="176"/>
      <c r="D454" s="176"/>
      <c r="E454" s="99"/>
      <c r="F454" s="99"/>
      <c r="G454" s="99"/>
      <c r="H454" s="99"/>
      <c r="I454" s="99"/>
      <c r="J454" s="99"/>
      <c r="K454" s="99"/>
      <c r="L454" s="99"/>
      <c r="M454" s="99"/>
      <c r="N454" s="99"/>
    </row>
    <row r="455" spans="1:14" s="50" customFormat="1" ht="21">
      <c r="A455" s="176" t="s">
        <v>423</v>
      </c>
      <c r="B455" s="176"/>
      <c r="C455" s="176"/>
      <c r="D455" s="176"/>
      <c r="E455" s="99"/>
      <c r="F455" s="99"/>
      <c r="G455" s="99"/>
      <c r="H455" s="99"/>
      <c r="I455" s="99"/>
      <c r="J455" s="99"/>
      <c r="K455" s="99"/>
      <c r="L455" s="99"/>
      <c r="M455" s="99"/>
      <c r="N455" s="99"/>
    </row>
    <row r="456" spans="1:14" s="50" customFormat="1" ht="21">
      <c r="A456" s="176" t="s">
        <v>1206</v>
      </c>
      <c r="B456" s="176"/>
      <c r="C456" s="176"/>
      <c r="D456" s="176"/>
      <c r="E456" s="99"/>
      <c r="F456" s="99"/>
      <c r="G456" s="99"/>
      <c r="H456" s="99"/>
      <c r="I456" s="99"/>
      <c r="J456" s="99"/>
      <c r="K456" s="99"/>
      <c r="L456" s="99"/>
      <c r="M456" s="99"/>
      <c r="N456" s="99"/>
    </row>
    <row r="457" spans="1:14" s="50" customFormat="1" ht="21">
      <c r="A457" s="97"/>
      <c r="B457" s="97"/>
      <c r="C457" s="97"/>
      <c r="D457" s="97"/>
      <c r="E457" s="99"/>
      <c r="F457" s="99"/>
      <c r="G457" s="99"/>
      <c r="H457" s="99"/>
      <c r="I457" s="99"/>
      <c r="J457" s="99"/>
      <c r="K457" s="99"/>
      <c r="L457" s="99"/>
      <c r="M457" s="99"/>
      <c r="N457" s="99"/>
    </row>
    <row r="458" spans="1:14" s="50" customFormat="1" ht="21">
      <c r="A458" s="176" t="s">
        <v>397</v>
      </c>
      <c r="B458" s="176"/>
      <c r="C458" s="176"/>
      <c r="D458" s="176"/>
      <c r="E458" s="99"/>
      <c r="F458" s="99"/>
      <c r="G458" s="99"/>
      <c r="H458" s="99"/>
      <c r="I458" s="99"/>
      <c r="J458" s="99"/>
      <c r="K458" s="99"/>
      <c r="L458" s="99"/>
      <c r="M458" s="99"/>
      <c r="N458" s="99"/>
    </row>
    <row r="459" spans="1:14" s="50" customFormat="1" ht="21">
      <c r="A459" s="176" t="s">
        <v>424</v>
      </c>
      <c r="B459" s="176"/>
      <c r="C459" s="176"/>
      <c r="D459" s="176"/>
      <c r="E459" s="99"/>
      <c r="F459" s="99"/>
      <c r="G459" s="99"/>
      <c r="H459" s="99"/>
      <c r="I459" s="99"/>
      <c r="J459" s="99"/>
      <c r="K459" s="99"/>
      <c r="L459" s="99"/>
      <c r="M459" s="99"/>
      <c r="N459" s="99"/>
    </row>
    <row r="460" spans="1:14" s="50" customFormat="1" ht="21">
      <c r="A460" s="176" t="s">
        <v>399</v>
      </c>
      <c r="B460" s="176"/>
      <c r="C460" s="176"/>
      <c r="D460" s="176"/>
      <c r="E460" s="99"/>
      <c r="F460" s="99"/>
      <c r="G460" s="99"/>
      <c r="H460" s="99"/>
      <c r="I460" s="99"/>
      <c r="J460" s="99"/>
      <c r="K460" s="99"/>
      <c r="L460" s="99"/>
      <c r="M460" s="99"/>
      <c r="N460" s="99"/>
    </row>
    <row r="461" spans="1:14" s="50" customFormat="1" ht="21">
      <c r="A461" s="97"/>
      <c r="B461" s="97"/>
      <c r="C461" s="97"/>
      <c r="D461" s="97"/>
      <c r="E461" s="99"/>
      <c r="F461" s="99"/>
      <c r="G461" s="99"/>
      <c r="H461" s="99"/>
      <c r="I461" s="99"/>
      <c r="J461" s="99"/>
      <c r="K461" s="99"/>
      <c r="L461" s="99"/>
      <c r="M461" s="99"/>
      <c r="N461" s="99"/>
    </row>
    <row r="462" spans="1:14" s="50" customFormat="1" ht="21">
      <c r="A462" s="176" t="s">
        <v>400</v>
      </c>
      <c r="B462" s="176"/>
      <c r="C462" s="176"/>
      <c r="D462" s="176"/>
      <c r="E462" s="99"/>
      <c r="F462" s="99"/>
      <c r="G462" s="99"/>
      <c r="H462" s="99"/>
      <c r="I462" s="99"/>
      <c r="J462" s="99"/>
      <c r="K462" s="99"/>
      <c r="L462" s="99"/>
      <c r="M462" s="99"/>
      <c r="N462" s="99"/>
    </row>
    <row r="463" spans="1:14" s="50" customFormat="1" ht="21">
      <c r="A463" s="176" t="s">
        <v>434</v>
      </c>
      <c r="B463" s="176"/>
      <c r="C463" s="176"/>
      <c r="D463" s="176"/>
      <c r="E463" s="99"/>
      <c r="F463" s="99"/>
      <c r="G463" s="99"/>
      <c r="H463" s="99"/>
      <c r="I463" s="99"/>
      <c r="J463" s="99"/>
      <c r="K463" s="99"/>
      <c r="L463" s="99"/>
      <c r="M463" s="99"/>
      <c r="N463" s="99"/>
    </row>
    <row r="464" spans="1:14" s="50" customFormat="1" ht="21">
      <c r="A464" s="176" t="s">
        <v>825</v>
      </c>
      <c r="B464" s="176"/>
      <c r="C464" s="176"/>
      <c r="D464" s="176"/>
      <c r="E464" s="99"/>
      <c r="F464" s="99"/>
      <c r="G464" s="99"/>
      <c r="H464" s="99"/>
      <c r="I464" s="99"/>
      <c r="J464" s="99"/>
      <c r="K464" s="99"/>
      <c r="L464" s="99"/>
      <c r="M464" s="99"/>
      <c r="N464" s="99"/>
    </row>
    <row r="465" spans="1:14" s="50" customFormat="1" ht="21">
      <c r="A465" s="97"/>
      <c r="B465" s="97"/>
      <c r="C465" s="97"/>
      <c r="D465" s="97"/>
      <c r="E465" s="99"/>
      <c r="F465" s="99"/>
      <c r="G465" s="99"/>
      <c r="H465" s="99"/>
      <c r="I465" s="99"/>
      <c r="J465" s="99"/>
      <c r="K465" s="99"/>
      <c r="L465" s="99"/>
      <c r="M465" s="99"/>
      <c r="N465" s="99"/>
    </row>
    <row r="466" spans="1:14" s="50" customFormat="1" ht="21">
      <c r="A466" s="176" t="s">
        <v>401</v>
      </c>
      <c r="B466" s="176"/>
      <c r="C466" s="176"/>
      <c r="D466" s="176"/>
      <c r="E466" s="99"/>
      <c r="F466" s="99"/>
      <c r="G466" s="99"/>
      <c r="H466" s="99"/>
      <c r="I466" s="99"/>
      <c r="J466" s="99"/>
      <c r="K466" s="99"/>
      <c r="L466" s="99"/>
      <c r="M466" s="99"/>
      <c r="N466" s="99"/>
    </row>
    <row r="467" spans="1:14" s="50" customFormat="1" ht="21">
      <c r="A467" s="176" t="s">
        <v>425</v>
      </c>
      <c r="B467" s="176"/>
      <c r="C467" s="176"/>
      <c r="D467" s="176"/>
      <c r="E467" s="99"/>
      <c r="F467" s="99"/>
      <c r="G467" s="99"/>
      <c r="H467" s="99"/>
      <c r="I467" s="99"/>
      <c r="J467" s="99"/>
      <c r="K467" s="99"/>
      <c r="L467" s="99"/>
      <c r="M467" s="99"/>
      <c r="N467" s="99"/>
    </row>
    <row r="468" spans="1:14" s="50" customFormat="1" ht="21">
      <c r="A468" s="176" t="s">
        <v>396</v>
      </c>
      <c r="B468" s="176"/>
      <c r="C468" s="176"/>
      <c r="D468" s="176"/>
      <c r="E468" s="99"/>
      <c r="F468" s="99"/>
      <c r="G468" s="99"/>
      <c r="H468" s="99"/>
      <c r="I468" s="99"/>
      <c r="J468" s="99"/>
      <c r="K468" s="99"/>
      <c r="L468" s="99"/>
      <c r="M468" s="99"/>
      <c r="N468" s="99"/>
    </row>
    <row r="469" spans="5:25" s="93" customFormat="1" ht="23.25"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</sheetData>
  <sheetProtection/>
  <mergeCells count="59">
    <mergeCell ref="A463:D463"/>
    <mergeCell ref="A464:D464"/>
    <mergeCell ref="A466:D466"/>
    <mergeCell ref="A467:D467"/>
    <mergeCell ref="A468:D468"/>
    <mergeCell ref="A455:D455"/>
    <mergeCell ref="A456:D456"/>
    <mergeCell ref="A458:D458"/>
    <mergeCell ref="A459:D459"/>
    <mergeCell ref="A460:D460"/>
    <mergeCell ref="A462:D462"/>
    <mergeCell ref="A418:D418"/>
    <mergeCell ref="A422:D422"/>
    <mergeCell ref="A426:D426"/>
    <mergeCell ref="A429:D429"/>
    <mergeCell ref="B445:C445"/>
    <mergeCell ref="A454:D454"/>
    <mergeCell ref="A388:D388"/>
    <mergeCell ref="B400:C400"/>
    <mergeCell ref="B405:C405"/>
    <mergeCell ref="A411:B411"/>
    <mergeCell ref="C411:D411"/>
    <mergeCell ref="A414:D414"/>
    <mergeCell ref="B361:C361"/>
    <mergeCell ref="A374:B374"/>
    <mergeCell ref="C374:D374"/>
    <mergeCell ref="A376:D376"/>
    <mergeCell ref="A380:D380"/>
    <mergeCell ref="A384:D384"/>
    <mergeCell ref="B253:C253"/>
    <mergeCell ref="A288:B288"/>
    <mergeCell ref="B289:C289"/>
    <mergeCell ref="A324:B324"/>
    <mergeCell ref="B325:C325"/>
    <mergeCell ref="A360:B360"/>
    <mergeCell ref="B168:C168"/>
    <mergeCell ref="A180:B180"/>
    <mergeCell ref="B181:C181"/>
    <mergeCell ref="A216:B216"/>
    <mergeCell ref="B217:C217"/>
    <mergeCell ref="A252:B252"/>
    <mergeCell ref="A108:B108"/>
    <mergeCell ref="B109:C109"/>
    <mergeCell ref="A122:B122"/>
    <mergeCell ref="B123:C123"/>
    <mergeCell ref="A143:B143"/>
    <mergeCell ref="B145:C145"/>
    <mergeCell ref="B32:C32"/>
    <mergeCell ref="B37:C37"/>
    <mergeCell ref="A56:B56"/>
    <mergeCell ref="B57:C57"/>
    <mergeCell ref="A72:B72"/>
    <mergeCell ref="B73:C73"/>
    <mergeCell ref="A1:N1"/>
    <mergeCell ref="A2:N2"/>
    <mergeCell ref="A3:N3"/>
    <mergeCell ref="B4:C4"/>
    <mergeCell ref="B14:C14"/>
    <mergeCell ref="B17:C17"/>
  </mergeCells>
  <printOptions horizontalCentered="1"/>
  <pageMargins left="0.55" right="0.5" top="0.78" bottom="0.54" header="0.39" footer="0.5"/>
  <pageSetup horizontalDpi="300" verticalDpi="3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18"/>
  <sheetViews>
    <sheetView zoomScale="85" zoomScaleNormal="85" zoomScalePageLayoutView="0" workbookViewId="0" topLeftCell="A214">
      <selection activeCell="B261" sqref="B261:C261"/>
    </sheetView>
  </sheetViews>
  <sheetFormatPr defaultColWidth="9.140625" defaultRowHeight="12.75"/>
  <cols>
    <col min="1" max="1" width="8.140625" style="1" customWidth="1"/>
    <col min="2" max="2" width="33.140625" style="1" customWidth="1"/>
    <col min="3" max="3" width="24.57421875" style="1" customWidth="1"/>
    <col min="4" max="4" width="24.00390625" style="1" customWidth="1"/>
    <col min="5" max="7" width="7.7109375" style="1" customWidth="1"/>
    <col min="8" max="8" width="7.8515625" style="1" customWidth="1"/>
    <col min="9" max="14" width="7.7109375" style="1" customWidth="1"/>
    <col min="15" max="15" width="7.00390625" style="1" customWidth="1"/>
    <col min="16" max="16" width="8.28125" style="1" customWidth="1"/>
    <col min="17" max="18" width="8.7109375" style="1" customWidth="1"/>
    <col min="19" max="20" width="9.140625" style="1" customWidth="1"/>
    <col min="21" max="21" width="11.140625" style="1" customWidth="1"/>
    <col min="22" max="16384" width="9.140625" style="1" customWidth="1"/>
  </cols>
  <sheetData>
    <row r="1" spans="1:18" ht="23.25">
      <c r="A1" s="179" t="s">
        <v>268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42"/>
      <c r="P1" s="42"/>
      <c r="Q1" s="42"/>
      <c r="R1" s="42"/>
    </row>
    <row r="2" spans="1:18" ht="23.25">
      <c r="A2" s="178" t="s">
        <v>280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42"/>
      <c r="P2" s="42"/>
      <c r="Q2" s="42"/>
      <c r="R2" s="42"/>
    </row>
    <row r="3" spans="1:18" ht="23.25">
      <c r="A3" s="178" t="s">
        <v>383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42"/>
      <c r="P3" s="42"/>
      <c r="Q3" s="42"/>
      <c r="R3" s="42"/>
    </row>
    <row r="4" spans="2:4" ht="23.25">
      <c r="B4" s="177" t="s">
        <v>272</v>
      </c>
      <c r="C4" s="177"/>
      <c r="D4" s="43"/>
    </row>
    <row r="5" spans="1:4" ht="23.25">
      <c r="A5" s="45" t="s">
        <v>3</v>
      </c>
      <c r="B5" s="45" t="s">
        <v>260</v>
      </c>
      <c r="C5" s="45" t="s">
        <v>234</v>
      </c>
      <c r="D5" s="45" t="s">
        <v>235</v>
      </c>
    </row>
    <row r="6" spans="1:4" ht="23.25">
      <c r="A6" s="56">
        <v>1</v>
      </c>
      <c r="B6" s="60" t="s">
        <v>208</v>
      </c>
      <c r="C6" s="65">
        <v>72.2</v>
      </c>
      <c r="D6" s="56" t="s">
        <v>270</v>
      </c>
    </row>
    <row r="7" spans="1:4" ht="23.25">
      <c r="A7" s="56">
        <v>2</v>
      </c>
      <c r="B7" s="56" t="s">
        <v>207</v>
      </c>
      <c r="C7" s="62">
        <v>46.8</v>
      </c>
      <c r="D7" s="56" t="s">
        <v>270</v>
      </c>
    </row>
    <row r="8" spans="1:4" ht="23.25">
      <c r="A8" s="56">
        <v>3</v>
      </c>
      <c r="B8" s="60" t="s">
        <v>209</v>
      </c>
      <c r="C8" s="65">
        <v>35</v>
      </c>
      <c r="D8" s="56" t="s">
        <v>265</v>
      </c>
    </row>
    <row r="9" spans="1:4" ht="23.25">
      <c r="A9" s="56">
        <v>4</v>
      </c>
      <c r="B9" s="56" t="s">
        <v>210</v>
      </c>
      <c r="C9" s="62">
        <v>108.6</v>
      </c>
      <c r="D9" s="56" t="s">
        <v>262</v>
      </c>
    </row>
    <row r="10" spans="1:4" ht="23.25">
      <c r="A10" s="56">
        <v>5</v>
      </c>
      <c r="B10" s="56" t="s">
        <v>88</v>
      </c>
      <c r="C10" s="62">
        <v>170.8</v>
      </c>
      <c r="D10" s="56" t="s">
        <v>262</v>
      </c>
    </row>
    <row r="11" spans="1:4" ht="23.25">
      <c r="A11" s="56">
        <v>6</v>
      </c>
      <c r="B11" s="63" t="s">
        <v>33</v>
      </c>
      <c r="C11" s="64">
        <v>131.8</v>
      </c>
      <c r="D11" s="56" t="s">
        <v>269</v>
      </c>
    </row>
    <row r="12" spans="1:4" ht="23.25">
      <c r="A12" s="56">
        <v>7</v>
      </c>
      <c r="B12" s="63" t="s">
        <v>220</v>
      </c>
      <c r="C12" s="64">
        <v>56.1</v>
      </c>
      <c r="D12" s="56" t="s">
        <v>269</v>
      </c>
    </row>
    <row r="13" spans="1:4" ht="23.25">
      <c r="A13" s="56">
        <v>8</v>
      </c>
      <c r="B13" s="56" t="s">
        <v>222</v>
      </c>
      <c r="C13" s="62">
        <v>68.3</v>
      </c>
      <c r="D13" s="56" t="s">
        <v>266</v>
      </c>
    </row>
    <row r="14" spans="1:4" ht="23.25">
      <c r="A14" s="56">
        <v>9</v>
      </c>
      <c r="B14" s="63" t="s">
        <v>148</v>
      </c>
      <c r="C14" s="64">
        <v>39.3</v>
      </c>
      <c r="D14" s="56" t="s">
        <v>266</v>
      </c>
    </row>
    <row r="15" spans="1:4" ht="23.25">
      <c r="A15" s="56">
        <v>10</v>
      </c>
      <c r="B15" s="56" t="s">
        <v>223</v>
      </c>
      <c r="C15" s="62">
        <v>97.7</v>
      </c>
      <c r="D15" s="56" t="s">
        <v>266</v>
      </c>
    </row>
    <row r="16" spans="1:4" ht="23.25">
      <c r="A16" s="56">
        <v>11</v>
      </c>
      <c r="B16" s="63" t="s">
        <v>147</v>
      </c>
      <c r="C16" s="64">
        <v>91.5</v>
      </c>
      <c r="D16" s="56" t="s">
        <v>266</v>
      </c>
    </row>
    <row r="17" spans="1:4" ht="23.25">
      <c r="A17" s="56">
        <v>12</v>
      </c>
      <c r="B17" s="63" t="s">
        <v>224</v>
      </c>
      <c r="C17" s="64">
        <v>109.8</v>
      </c>
      <c r="D17" s="56" t="s">
        <v>266</v>
      </c>
    </row>
    <row r="18" spans="1:4" ht="23.25">
      <c r="A18" s="56">
        <v>13</v>
      </c>
      <c r="B18" s="63" t="s">
        <v>134</v>
      </c>
      <c r="C18" s="64">
        <v>57.3</v>
      </c>
      <c r="D18" s="56" t="s">
        <v>266</v>
      </c>
    </row>
    <row r="19" spans="1:4" ht="23.25">
      <c r="A19" s="56">
        <v>14</v>
      </c>
      <c r="B19" s="63" t="s">
        <v>226</v>
      </c>
      <c r="C19" s="64">
        <v>36.6</v>
      </c>
      <c r="D19" s="56" t="s">
        <v>264</v>
      </c>
    </row>
    <row r="20" spans="1:4" ht="23.25">
      <c r="A20" s="56">
        <v>15</v>
      </c>
      <c r="B20" s="56" t="s">
        <v>271</v>
      </c>
      <c r="C20" s="62">
        <v>21.8</v>
      </c>
      <c r="D20" s="56" t="s">
        <v>264</v>
      </c>
    </row>
    <row r="21" spans="1:4" ht="23.25">
      <c r="A21" s="56">
        <v>16</v>
      </c>
      <c r="B21" s="63" t="s">
        <v>243</v>
      </c>
      <c r="C21" s="64">
        <v>31.6</v>
      </c>
      <c r="D21" s="56" t="s">
        <v>267</v>
      </c>
    </row>
    <row r="22" spans="1:4" ht="23.25">
      <c r="A22" s="56">
        <v>17</v>
      </c>
      <c r="B22" s="56" t="s">
        <v>227</v>
      </c>
      <c r="C22" s="62">
        <v>109.5</v>
      </c>
      <c r="D22" s="56" t="s">
        <v>267</v>
      </c>
    </row>
    <row r="23" spans="1:4" ht="24" thickBot="1">
      <c r="A23" s="48" t="s">
        <v>184</v>
      </c>
      <c r="B23" s="51"/>
      <c r="C23" s="52">
        <f>SUM(C6:C22)</f>
        <v>1284.6999999999998</v>
      </c>
      <c r="D23" s="61"/>
    </row>
    <row r="24" ht="24" thickTop="1"/>
    <row r="25" spans="2:4" ht="23.25">
      <c r="B25" s="177" t="s">
        <v>273</v>
      </c>
      <c r="C25" s="177"/>
      <c r="D25" s="43"/>
    </row>
    <row r="26" spans="1:4" ht="23.25">
      <c r="A26" s="45" t="s">
        <v>3</v>
      </c>
      <c r="B26" s="45" t="s">
        <v>260</v>
      </c>
      <c r="C26" s="45" t="s">
        <v>234</v>
      </c>
      <c r="D26" s="45" t="s">
        <v>235</v>
      </c>
    </row>
    <row r="27" spans="1:4" ht="23.25">
      <c r="A27" s="59" t="s">
        <v>212</v>
      </c>
      <c r="B27" s="59" t="s">
        <v>212</v>
      </c>
      <c r="C27" s="59" t="s">
        <v>212</v>
      </c>
      <c r="D27" s="59" t="s">
        <v>212</v>
      </c>
    </row>
    <row r="28" spans="1:4" ht="23.25">
      <c r="A28" s="70"/>
      <c r="B28" s="70"/>
      <c r="C28" s="70"/>
      <c r="D28" s="70"/>
    </row>
    <row r="29" spans="1:4" ht="23.25">
      <c r="A29" s="70"/>
      <c r="B29" s="70"/>
      <c r="C29" s="70"/>
      <c r="D29" s="70"/>
    </row>
    <row r="30" spans="1:4" ht="23.25">
      <c r="A30" s="70"/>
      <c r="B30" s="70"/>
      <c r="C30" s="70"/>
      <c r="D30" s="70"/>
    </row>
    <row r="31" spans="1:4" ht="23.25">
      <c r="A31" s="70"/>
      <c r="B31" s="70"/>
      <c r="C31" s="70"/>
      <c r="D31" s="70"/>
    </row>
    <row r="32" spans="1:4" ht="23.25">
      <c r="A32" s="70"/>
      <c r="B32" s="70"/>
      <c r="C32" s="70"/>
      <c r="D32" s="70"/>
    </row>
    <row r="33" spans="2:4" ht="23.25">
      <c r="B33" s="177" t="s">
        <v>274</v>
      </c>
      <c r="C33" s="177"/>
      <c r="D33" s="43"/>
    </row>
    <row r="34" spans="1:4" ht="23.25">
      <c r="A34" s="45" t="s">
        <v>3</v>
      </c>
      <c r="B34" s="45" t="s">
        <v>260</v>
      </c>
      <c r="C34" s="45" t="s">
        <v>234</v>
      </c>
      <c r="D34" s="45" t="s">
        <v>235</v>
      </c>
    </row>
    <row r="35" spans="1:4" ht="23.25">
      <c r="A35" s="56">
        <v>1</v>
      </c>
      <c r="B35" s="60" t="s">
        <v>213</v>
      </c>
      <c r="C35" s="65">
        <v>18.4</v>
      </c>
      <c r="D35" s="56" t="s">
        <v>261</v>
      </c>
    </row>
    <row r="36" spans="1:4" ht="23.25">
      <c r="A36" s="56">
        <v>2</v>
      </c>
      <c r="B36" s="60" t="s">
        <v>214</v>
      </c>
      <c r="C36" s="65">
        <v>74.3</v>
      </c>
      <c r="D36" s="56" t="s">
        <v>261</v>
      </c>
    </row>
    <row r="37" spans="1:4" ht="23.25">
      <c r="A37" s="56">
        <v>3</v>
      </c>
      <c r="B37" s="60" t="s">
        <v>215</v>
      </c>
      <c r="C37" s="65">
        <v>30.4</v>
      </c>
      <c r="D37" s="56" t="s">
        <v>261</v>
      </c>
    </row>
    <row r="38" spans="1:4" ht="23.25">
      <c r="A38" s="56">
        <v>4</v>
      </c>
      <c r="B38" s="56" t="s">
        <v>216</v>
      </c>
      <c r="C38" s="62">
        <v>22.1</v>
      </c>
      <c r="D38" s="56" t="s">
        <v>261</v>
      </c>
    </row>
    <row r="39" spans="1:4" ht="23.25">
      <c r="A39" s="56">
        <v>5</v>
      </c>
      <c r="B39" s="60" t="s">
        <v>217</v>
      </c>
      <c r="C39" s="65">
        <v>18.6</v>
      </c>
      <c r="D39" s="56" t="s">
        <v>270</v>
      </c>
    </row>
    <row r="40" spans="1:4" ht="23.25">
      <c r="A40" s="56">
        <v>6</v>
      </c>
      <c r="B40" s="56" t="s">
        <v>218</v>
      </c>
      <c r="C40" s="62">
        <v>31.9</v>
      </c>
      <c r="D40" s="56" t="s">
        <v>270</v>
      </c>
    </row>
    <row r="41" spans="1:4" ht="23.25">
      <c r="A41" s="56">
        <v>7</v>
      </c>
      <c r="B41" s="56" t="s">
        <v>276</v>
      </c>
      <c r="C41" s="62">
        <v>39.9</v>
      </c>
      <c r="D41" s="56" t="s">
        <v>275</v>
      </c>
    </row>
    <row r="42" spans="1:4" ht="23.25">
      <c r="A42" s="56">
        <v>8</v>
      </c>
      <c r="B42" s="56" t="s">
        <v>225</v>
      </c>
      <c r="C42" s="62">
        <v>65.6</v>
      </c>
      <c r="D42" s="56" t="s">
        <v>266</v>
      </c>
    </row>
    <row r="43" spans="1:4" ht="23.25">
      <c r="A43" s="56">
        <v>9</v>
      </c>
      <c r="B43" s="56" t="s">
        <v>228</v>
      </c>
      <c r="C43" s="62">
        <v>35.3</v>
      </c>
      <c r="D43" s="56" t="s">
        <v>264</v>
      </c>
    </row>
    <row r="44" spans="1:4" ht="23.25">
      <c r="A44" s="56">
        <v>10</v>
      </c>
      <c r="B44" s="56" t="s">
        <v>229</v>
      </c>
      <c r="C44" s="64">
        <v>9.9</v>
      </c>
      <c r="D44" s="56" t="s">
        <v>264</v>
      </c>
    </row>
    <row r="45" spans="1:4" ht="23.25">
      <c r="A45" s="56">
        <v>11</v>
      </c>
      <c r="B45" s="56" t="s">
        <v>230</v>
      </c>
      <c r="C45" s="62">
        <v>35</v>
      </c>
      <c r="D45" s="56" t="s">
        <v>264</v>
      </c>
    </row>
    <row r="46" spans="1:4" ht="23.25">
      <c r="A46" s="56">
        <v>12</v>
      </c>
      <c r="B46" s="56" t="s">
        <v>219</v>
      </c>
      <c r="C46" s="69">
        <v>62.5</v>
      </c>
      <c r="D46" s="56" t="s">
        <v>262</v>
      </c>
    </row>
    <row r="47" spans="1:4" ht="24" thickBot="1">
      <c r="A47" s="48" t="s">
        <v>184</v>
      </c>
      <c r="B47" s="51"/>
      <c r="C47" s="52">
        <f>SUM(C35:C46)</f>
        <v>443.9</v>
      </c>
      <c r="D47" s="61"/>
    </row>
    <row r="48" spans="2:4" ht="24" thickTop="1">
      <c r="B48" s="177" t="s">
        <v>277</v>
      </c>
      <c r="C48" s="177"/>
      <c r="D48" s="43"/>
    </row>
    <row r="49" spans="1:4" ht="23.25">
      <c r="A49" s="45" t="s">
        <v>3</v>
      </c>
      <c r="B49" s="45" t="s">
        <v>260</v>
      </c>
      <c r="C49" s="45" t="s">
        <v>234</v>
      </c>
      <c r="D49" s="45" t="s">
        <v>235</v>
      </c>
    </row>
    <row r="50" spans="1:4" ht="23.25">
      <c r="A50" s="56">
        <v>1</v>
      </c>
      <c r="B50" s="60" t="s">
        <v>213</v>
      </c>
      <c r="C50" s="67">
        <v>18.4</v>
      </c>
      <c r="D50" s="56" t="s">
        <v>261</v>
      </c>
    </row>
    <row r="51" spans="1:4" ht="23.25">
      <c r="A51" s="56">
        <v>2</v>
      </c>
      <c r="B51" s="56" t="s">
        <v>214</v>
      </c>
      <c r="C51" s="67">
        <v>74.3</v>
      </c>
      <c r="D51" s="56" t="s">
        <v>261</v>
      </c>
    </row>
    <row r="52" spans="1:4" ht="23.25">
      <c r="A52" s="56">
        <v>3</v>
      </c>
      <c r="B52" s="56" t="s">
        <v>215</v>
      </c>
      <c r="C52" s="67">
        <v>30.4</v>
      </c>
      <c r="D52" s="56" t="s">
        <v>261</v>
      </c>
    </row>
    <row r="53" spans="1:4" ht="23.25">
      <c r="A53" s="56">
        <v>4</v>
      </c>
      <c r="B53" s="56" t="s">
        <v>244</v>
      </c>
      <c r="C53" s="67">
        <v>58.4</v>
      </c>
      <c r="D53" s="56" t="s">
        <v>261</v>
      </c>
    </row>
    <row r="54" spans="1:4" ht="23.25">
      <c r="A54" s="56">
        <v>5</v>
      </c>
      <c r="B54" s="56" t="s">
        <v>245</v>
      </c>
      <c r="C54" s="67">
        <v>101</v>
      </c>
      <c r="D54" s="56" t="s">
        <v>261</v>
      </c>
    </row>
    <row r="55" spans="1:4" ht="23.25">
      <c r="A55" s="56">
        <v>6</v>
      </c>
      <c r="B55" s="56" t="s">
        <v>216</v>
      </c>
      <c r="C55" s="67">
        <v>22.1</v>
      </c>
      <c r="D55" s="56" t="s">
        <v>261</v>
      </c>
    </row>
    <row r="56" spans="1:4" ht="23.25">
      <c r="A56" s="56">
        <v>7</v>
      </c>
      <c r="B56" s="56" t="s">
        <v>246</v>
      </c>
      <c r="C56" s="67">
        <v>27.2</v>
      </c>
      <c r="D56" s="56" t="s">
        <v>261</v>
      </c>
    </row>
    <row r="57" spans="1:4" ht="23.25">
      <c r="A57" s="56">
        <v>8</v>
      </c>
      <c r="B57" s="47" t="s">
        <v>247</v>
      </c>
      <c r="C57" s="67">
        <v>45.7</v>
      </c>
      <c r="D57" s="56" t="s">
        <v>261</v>
      </c>
    </row>
    <row r="58" spans="1:4" ht="23.25">
      <c r="A58" s="56">
        <v>9</v>
      </c>
      <c r="B58" s="56" t="s">
        <v>248</v>
      </c>
      <c r="C58" s="67">
        <v>27.4</v>
      </c>
      <c r="D58" s="56" t="s">
        <v>270</v>
      </c>
    </row>
    <row r="59" spans="1:4" ht="23.25">
      <c r="A59" s="56">
        <v>10</v>
      </c>
      <c r="B59" s="56" t="s">
        <v>217</v>
      </c>
      <c r="C59" s="68">
        <v>18.6</v>
      </c>
      <c r="D59" s="56" t="s">
        <v>270</v>
      </c>
    </row>
    <row r="60" spans="1:4" ht="23.25">
      <c r="A60" s="56">
        <v>11</v>
      </c>
      <c r="B60" s="56" t="s">
        <v>218</v>
      </c>
      <c r="C60" s="68">
        <v>31.9</v>
      </c>
      <c r="D60" s="56" t="s">
        <v>270</v>
      </c>
    </row>
    <row r="61" spans="1:4" ht="23.25">
      <c r="A61" s="56">
        <v>12</v>
      </c>
      <c r="B61" s="56" t="s">
        <v>25</v>
      </c>
      <c r="C61" s="68">
        <v>5.7</v>
      </c>
      <c r="D61" s="56" t="s">
        <v>270</v>
      </c>
    </row>
    <row r="62" spans="1:4" ht="23.25">
      <c r="A62" s="56">
        <v>13</v>
      </c>
      <c r="B62" s="56" t="s">
        <v>249</v>
      </c>
      <c r="C62" s="68">
        <v>6.5</v>
      </c>
      <c r="D62" s="56" t="s">
        <v>270</v>
      </c>
    </row>
    <row r="63" spans="1:4" ht="23.25">
      <c r="A63" s="56">
        <v>14</v>
      </c>
      <c r="B63" s="56" t="s">
        <v>219</v>
      </c>
      <c r="C63" s="69">
        <v>62.5</v>
      </c>
      <c r="D63" s="56" t="s">
        <v>262</v>
      </c>
    </row>
    <row r="64" spans="1:4" ht="23.25">
      <c r="A64" s="56">
        <v>15</v>
      </c>
      <c r="B64" s="56" t="s">
        <v>250</v>
      </c>
      <c r="C64" s="69">
        <v>25.1</v>
      </c>
      <c r="D64" s="56" t="s">
        <v>262</v>
      </c>
    </row>
    <row r="65" spans="1:4" ht="23.25">
      <c r="A65" s="56">
        <v>16</v>
      </c>
      <c r="B65" s="56" t="s">
        <v>251</v>
      </c>
      <c r="C65" s="69">
        <v>45.1</v>
      </c>
      <c r="D65" s="56" t="s">
        <v>263</v>
      </c>
    </row>
    <row r="66" spans="1:4" ht="23.25">
      <c r="A66" s="56">
        <v>17</v>
      </c>
      <c r="B66" s="56" t="s">
        <v>221</v>
      </c>
      <c r="C66" s="69">
        <v>39.9</v>
      </c>
      <c r="D66" s="56" t="s">
        <v>275</v>
      </c>
    </row>
    <row r="67" spans="1:4" ht="23.25">
      <c r="A67" s="56">
        <v>18</v>
      </c>
      <c r="B67" s="56" t="s">
        <v>134</v>
      </c>
      <c r="C67" s="69">
        <v>50.5</v>
      </c>
      <c r="D67" s="56" t="s">
        <v>275</v>
      </c>
    </row>
    <row r="68" spans="1:4" ht="23.25">
      <c r="A68" s="56">
        <v>19</v>
      </c>
      <c r="B68" s="56" t="s">
        <v>225</v>
      </c>
      <c r="C68" s="69">
        <v>65.6</v>
      </c>
      <c r="D68" s="56" t="s">
        <v>266</v>
      </c>
    </row>
    <row r="69" spans="1:4" ht="23.25">
      <c r="A69" s="56">
        <v>20</v>
      </c>
      <c r="B69" s="56" t="s">
        <v>253</v>
      </c>
      <c r="C69" s="69">
        <v>44.8</v>
      </c>
      <c r="D69" s="56" t="s">
        <v>266</v>
      </c>
    </row>
    <row r="70" spans="1:4" ht="23.25">
      <c r="A70" s="56">
        <v>21</v>
      </c>
      <c r="B70" s="56" t="s">
        <v>252</v>
      </c>
      <c r="C70" s="69">
        <v>45.2</v>
      </c>
      <c r="D70" s="56" t="s">
        <v>266</v>
      </c>
    </row>
    <row r="71" spans="1:4" ht="23.25">
      <c r="A71" s="56">
        <v>22</v>
      </c>
      <c r="B71" s="56" t="s">
        <v>254</v>
      </c>
      <c r="C71" s="69">
        <v>50.7</v>
      </c>
      <c r="D71" s="56" t="s">
        <v>266</v>
      </c>
    </row>
    <row r="72" spans="1:4" ht="23.25">
      <c r="A72" s="56">
        <v>23</v>
      </c>
      <c r="B72" s="56" t="s">
        <v>255</v>
      </c>
      <c r="C72" s="69">
        <v>31.7</v>
      </c>
      <c r="D72" s="56" t="s">
        <v>266</v>
      </c>
    </row>
    <row r="73" spans="1:4" ht="23.25">
      <c r="A73" s="56">
        <v>24</v>
      </c>
      <c r="B73" s="56" t="s">
        <v>134</v>
      </c>
      <c r="C73" s="69">
        <v>84.3</v>
      </c>
      <c r="D73" s="56" t="s">
        <v>266</v>
      </c>
    </row>
    <row r="74" spans="1:4" ht="23.25">
      <c r="A74" s="56">
        <v>25</v>
      </c>
      <c r="B74" s="56" t="s">
        <v>256</v>
      </c>
      <c r="C74" s="69">
        <v>40.6</v>
      </c>
      <c r="D74" s="56" t="s">
        <v>266</v>
      </c>
    </row>
    <row r="75" spans="1:4" ht="23.25">
      <c r="A75" s="56">
        <v>26</v>
      </c>
      <c r="B75" s="56" t="s">
        <v>257</v>
      </c>
      <c r="C75" s="69">
        <v>25.4</v>
      </c>
      <c r="D75" s="56" t="s">
        <v>264</v>
      </c>
    </row>
    <row r="76" spans="1:4" ht="23.25">
      <c r="A76" s="56">
        <v>27</v>
      </c>
      <c r="B76" s="56" t="s">
        <v>228</v>
      </c>
      <c r="C76" s="65">
        <v>35.3</v>
      </c>
      <c r="D76" s="56" t="s">
        <v>264</v>
      </c>
    </row>
    <row r="77" spans="1:4" ht="23.25">
      <c r="A77" s="56">
        <v>28</v>
      </c>
      <c r="B77" s="56" t="s">
        <v>229</v>
      </c>
      <c r="C77" s="62">
        <v>9.9</v>
      </c>
      <c r="D77" s="56" t="s">
        <v>264</v>
      </c>
    </row>
    <row r="78" spans="1:4" ht="23.25">
      <c r="A78" s="56">
        <v>29</v>
      </c>
      <c r="B78" s="56" t="s">
        <v>230</v>
      </c>
      <c r="C78" s="65">
        <v>35</v>
      </c>
      <c r="D78" s="56" t="s">
        <v>264</v>
      </c>
    </row>
    <row r="79" spans="1:4" ht="23.25">
      <c r="A79" s="56">
        <v>30</v>
      </c>
      <c r="B79" s="56" t="s">
        <v>258</v>
      </c>
      <c r="C79" s="69">
        <v>12.3</v>
      </c>
      <c r="D79" s="56" t="s">
        <v>264</v>
      </c>
    </row>
    <row r="80" spans="1:4" ht="23.25">
      <c r="A80" s="56">
        <v>31</v>
      </c>
      <c r="B80" s="56" t="s">
        <v>134</v>
      </c>
      <c r="C80" s="69">
        <v>44.1</v>
      </c>
      <c r="D80" s="56" t="s">
        <v>264</v>
      </c>
    </row>
    <row r="81" spans="1:4" ht="23.25">
      <c r="A81" s="56">
        <v>32</v>
      </c>
      <c r="B81" s="56" t="s">
        <v>259</v>
      </c>
      <c r="C81" s="69">
        <v>66.2</v>
      </c>
      <c r="D81" s="56" t="s">
        <v>267</v>
      </c>
    </row>
    <row r="82" spans="1:4" ht="23.25">
      <c r="A82" s="56">
        <v>33</v>
      </c>
      <c r="B82" s="56" t="s">
        <v>182</v>
      </c>
      <c r="C82" s="46">
        <v>116.5</v>
      </c>
      <c r="D82" s="56" t="s">
        <v>278</v>
      </c>
    </row>
    <row r="83" spans="1:4" ht="24" thickBot="1">
      <c r="A83" s="48" t="s">
        <v>184</v>
      </c>
      <c r="B83" s="51"/>
      <c r="C83" s="52">
        <f>SUM(C50:C82)</f>
        <v>1398.3</v>
      </c>
      <c r="D83" s="61"/>
    </row>
    <row r="84" spans="2:4" ht="24" thickTop="1">
      <c r="B84" s="177" t="s">
        <v>283</v>
      </c>
      <c r="C84" s="177"/>
      <c r="D84" s="43"/>
    </row>
    <row r="85" spans="1:4" ht="23.25">
      <c r="A85" s="45" t="s">
        <v>3</v>
      </c>
      <c r="B85" s="45" t="s">
        <v>260</v>
      </c>
      <c r="C85" s="45" t="s">
        <v>234</v>
      </c>
      <c r="D85" s="45" t="s">
        <v>235</v>
      </c>
    </row>
    <row r="86" spans="1:4" ht="23.25">
      <c r="A86" s="66">
        <v>1</v>
      </c>
      <c r="B86" s="60" t="s">
        <v>213</v>
      </c>
      <c r="C86" s="65">
        <v>18.4</v>
      </c>
      <c r="D86" s="56" t="s">
        <v>285</v>
      </c>
    </row>
    <row r="87" spans="1:4" ht="23.25">
      <c r="A87" s="66">
        <v>2</v>
      </c>
      <c r="B87" s="60" t="s">
        <v>284</v>
      </c>
      <c r="C87" s="67">
        <v>35.4</v>
      </c>
      <c r="D87" s="56" t="s">
        <v>285</v>
      </c>
    </row>
    <row r="88" spans="1:4" ht="23.25">
      <c r="A88" s="66">
        <v>3</v>
      </c>
      <c r="B88" s="56" t="s">
        <v>214</v>
      </c>
      <c r="C88" s="67">
        <v>74.3</v>
      </c>
      <c r="D88" s="56" t="s">
        <v>285</v>
      </c>
    </row>
    <row r="89" spans="1:4" ht="23.25">
      <c r="A89" s="66">
        <v>4</v>
      </c>
      <c r="B89" s="56" t="s">
        <v>215</v>
      </c>
      <c r="C89" s="67">
        <v>30.4</v>
      </c>
      <c r="D89" s="56" t="s">
        <v>285</v>
      </c>
    </row>
    <row r="90" spans="1:4" ht="23.25">
      <c r="A90" s="66">
        <v>5</v>
      </c>
      <c r="B90" s="56" t="s">
        <v>286</v>
      </c>
      <c r="C90" s="67">
        <v>33.6</v>
      </c>
      <c r="D90" s="56" t="s">
        <v>285</v>
      </c>
    </row>
    <row r="91" spans="1:4" ht="23.25">
      <c r="A91" s="66">
        <v>6</v>
      </c>
      <c r="B91" s="56" t="s">
        <v>287</v>
      </c>
      <c r="C91" s="67">
        <v>54.6</v>
      </c>
      <c r="D91" s="56" t="s">
        <v>285</v>
      </c>
    </row>
    <row r="92" spans="1:4" ht="23.25">
      <c r="A92" s="66">
        <v>7</v>
      </c>
      <c r="B92" s="56" t="s">
        <v>288</v>
      </c>
      <c r="C92" s="67">
        <v>35.4</v>
      </c>
      <c r="D92" s="56" t="s">
        <v>285</v>
      </c>
    </row>
    <row r="93" spans="1:4" ht="23.25">
      <c r="A93" s="66">
        <v>8</v>
      </c>
      <c r="B93" s="56" t="s">
        <v>289</v>
      </c>
      <c r="C93" s="67">
        <v>90.3</v>
      </c>
      <c r="D93" s="56" t="s">
        <v>285</v>
      </c>
    </row>
    <row r="94" spans="1:4" ht="23.25">
      <c r="A94" s="66">
        <v>9</v>
      </c>
      <c r="B94" s="47" t="s">
        <v>290</v>
      </c>
      <c r="C94" s="67">
        <v>64.7</v>
      </c>
      <c r="D94" s="56" t="s">
        <v>285</v>
      </c>
    </row>
    <row r="95" spans="1:4" ht="23.25">
      <c r="A95" s="66">
        <v>10</v>
      </c>
      <c r="B95" s="56" t="s">
        <v>244</v>
      </c>
      <c r="C95" s="67">
        <v>58.4</v>
      </c>
      <c r="D95" s="56" t="s">
        <v>285</v>
      </c>
    </row>
    <row r="96" spans="1:4" ht="23.25">
      <c r="A96" s="66">
        <v>11</v>
      </c>
      <c r="B96" s="56" t="s">
        <v>246</v>
      </c>
      <c r="C96" s="67">
        <v>27.2</v>
      </c>
      <c r="D96" s="56" t="s">
        <v>285</v>
      </c>
    </row>
    <row r="97" spans="1:4" ht="23.25">
      <c r="A97" s="66">
        <v>12</v>
      </c>
      <c r="B97" s="56" t="s">
        <v>247</v>
      </c>
      <c r="C97" s="67">
        <v>45.7</v>
      </c>
      <c r="D97" s="56" t="s">
        <v>285</v>
      </c>
    </row>
    <row r="98" spans="1:4" ht="23.25">
      <c r="A98" s="66">
        <v>13</v>
      </c>
      <c r="B98" s="56" t="s">
        <v>245</v>
      </c>
      <c r="C98" s="68">
        <v>101</v>
      </c>
      <c r="D98" s="56" t="s">
        <v>285</v>
      </c>
    </row>
    <row r="99" spans="1:4" ht="23.25">
      <c r="A99" s="66">
        <v>14</v>
      </c>
      <c r="B99" s="56" t="s">
        <v>216</v>
      </c>
      <c r="C99" s="68">
        <v>22.1</v>
      </c>
      <c r="D99" s="56" t="s">
        <v>285</v>
      </c>
    </row>
    <row r="100" spans="1:4" ht="23.25">
      <c r="A100" s="66">
        <v>15</v>
      </c>
      <c r="B100" s="56" t="s">
        <v>291</v>
      </c>
      <c r="C100" s="68">
        <v>135.5</v>
      </c>
      <c r="D100" s="56" t="s">
        <v>285</v>
      </c>
    </row>
    <row r="101" spans="1:4" ht="23.25">
      <c r="A101" s="66">
        <v>16</v>
      </c>
      <c r="B101" s="56" t="s">
        <v>292</v>
      </c>
      <c r="C101" s="69">
        <v>28.6</v>
      </c>
      <c r="D101" s="56" t="s">
        <v>285</v>
      </c>
    </row>
    <row r="102" spans="1:4" ht="23.25">
      <c r="A102" s="66">
        <v>17</v>
      </c>
      <c r="B102" s="56" t="s">
        <v>293</v>
      </c>
      <c r="C102" s="69">
        <v>48.3</v>
      </c>
      <c r="D102" s="56" t="s">
        <v>285</v>
      </c>
    </row>
    <row r="103" spans="1:4" ht="23.25">
      <c r="A103" s="66">
        <v>18</v>
      </c>
      <c r="B103" s="56" t="s">
        <v>294</v>
      </c>
      <c r="C103" s="69">
        <v>5.6</v>
      </c>
      <c r="D103" s="56" t="s">
        <v>297</v>
      </c>
    </row>
    <row r="104" spans="1:4" ht="23.25">
      <c r="A104" s="66">
        <v>19</v>
      </c>
      <c r="B104" s="56" t="s">
        <v>295</v>
      </c>
      <c r="C104" s="69">
        <v>26.4</v>
      </c>
      <c r="D104" s="56" t="s">
        <v>297</v>
      </c>
    </row>
    <row r="105" spans="1:4" ht="23.25">
      <c r="A105" s="66">
        <v>20</v>
      </c>
      <c r="B105" s="56" t="s">
        <v>296</v>
      </c>
      <c r="C105" s="69">
        <v>54.5</v>
      </c>
      <c r="D105" s="56" t="s">
        <v>297</v>
      </c>
    </row>
    <row r="106" spans="1:4" ht="23.25">
      <c r="A106" s="66">
        <v>21</v>
      </c>
      <c r="B106" s="56" t="s">
        <v>298</v>
      </c>
      <c r="C106" s="69">
        <v>27.4</v>
      </c>
      <c r="D106" s="56" t="s">
        <v>297</v>
      </c>
    </row>
    <row r="107" spans="1:4" ht="23.25">
      <c r="A107" s="66">
        <v>22</v>
      </c>
      <c r="B107" s="56" t="s">
        <v>299</v>
      </c>
      <c r="C107" s="69">
        <v>33.5</v>
      </c>
      <c r="D107" s="56" t="s">
        <v>297</v>
      </c>
    </row>
    <row r="108" spans="1:4" ht="23.25">
      <c r="A108" s="66">
        <v>23</v>
      </c>
      <c r="B108" s="56" t="s">
        <v>300</v>
      </c>
      <c r="C108" s="69">
        <v>46.6</v>
      </c>
      <c r="D108" s="56" t="s">
        <v>297</v>
      </c>
    </row>
    <row r="109" spans="1:4" ht="23.25">
      <c r="A109" s="66">
        <v>24</v>
      </c>
      <c r="B109" s="56" t="s">
        <v>301</v>
      </c>
      <c r="C109" s="69">
        <v>14.5</v>
      </c>
      <c r="D109" s="56" t="s">
        <v>297</v>
      </c>
    </row>
    <row r="110" spans="1:4" ht="23.25">
      <c r="A110" s="66">
        <v>25</v>
      </c>
      <c r="B110" s="56" t="s">
        <v>217</v>
      </c>
      <c r="C110" s="69">
        <v>18.6</v>
      </c>
      <c r="D110" s="56" t="s">
        <v>297</v>
      </c>
    </row>
    <row r="111" spans="1:4" ht="23.25">
      <c r="A111" s="66">
        <v>26</v>
      </c>
      <c r="B111" s="56" t="s">
        <v>218</v>
      </c>
      <c r="C111" s="69">
        <v>31.9</v>
      </c>
      <c r="D111" s="56" t="s">
        <v>297</v>
      </c>
    </row>
    <row r="112" spans="1:4" ht="23.25">
      <c r="A112" s="66">
        <v>27</v>
      </c>
      <c r="B112" s="56" t="s">
        <v>25</v>
      </c>
      <c r="C112" s="69">
        <v>5.7</v>
      </c>
      <c r="D112" s="56" t="s">
        <v>297</v>
      </c>
    </row>
    <row r="113" spans="1:4" ht="23.25">
      <c r="A113" s="66">
        <v>28</v>
      </c>
      <c r="B113" s="56" t="s">
        <v>249</v>
      </c>
      <c r="C113" s="69">
        <v>6.5</v>
      </c>
      <c r="D113" s="56" t="s">
        <v>297</v>
      </c>
    </row>
    <row r="114" spans="1:4" ht="23.25">
      <c r="A114" s="66">
        <v>29</v>
      </c>
      <c r="B114" s="56" t="s">
        <v>302</v>
      </c>
      <c r="C114" s="69">
        <v>36.2</v>
      </c>
      <c r="D114" s="56" t="s">
        <v>297</v>
      </c>
    </row>
    <row r="115" spans="1:4" ht="23.25">
      <c r="A115" s="66">
        <v>30</v>
      </c>
      <c r="B115" s="56" t="s">
        <v>65</v>
      </c>
      <c r="C115" s="65">
        <v>18.6</v>
      </c>
      <c r="D115" s="56" t="s">
        <v>303</v>
      </c>
    </row>
    <row r="116" spans="1:4" ht="23.25">
      <c r="A116" s="66">
        <v>31</v>
      </c>
      <c r="B116" s="56" t="s">
        <v>304</v>
      </c>
      <c r="C116" s="62">
        <v>20</v>
      </c>
      <c r="D116" s="56" t="s">
        <v>303</v>
      </c>
    </row>
    <row r="117" spans="1:4" ht="23.25">
      <c r="A117" s="66">
        <v>32</v>
      </c>
      <c r="B117" s="56" t="s">
        <v>305</v>
      </c>
      <c r="C117" s="65">
        <v>15.5</v>
      </c>
      <c r="D117" s="56" t="s">
        <v>303</v>
      </c>
    </row>
    <row r="118" spans="1:4" ht="23.25">
      <c r="A118" s="66">
        <v>33</v>
      </c>
      <c r="B118" s="56" t="s">
        <v>385</v>
      </c>
      <c r="C118" s="65">
        <v>20.5</v>
      </c>
      <c r="D118" s="56" t="s">
        <v>303</v>
      </c>
    </row>
    <row r="119" spans="1:6" ht="23.25">
      <c r="A119" s="66">
        <v>34</v>
      </c>
      <c r="B119" s="56" t="s">
        <v>306</v>
      </c>
      <c r="C119" s="69">
        <v>4.2</v>
      </c>
      <c r="D119" s="56" t="s">
        <v>307</v>
      </c>
      <c r="E119" s="53"/>
      <c r="F119" s="50"/>
    </row>
    <row r="120" spans="1:6" ht="23.25">
      <c r="A120" s="66">
        <v>35</v>
      </c>
      <c r="B120" s="56" t="s">
        <v>308</v>
      </c>
      <c r="C120" s="69">
        <v>20.2</v>
      </c>
      <c r="D120" s="56" t="s">
        <v>307</v>
      </c>
      <c r="E120" s="53"/>
      <c r="F120" s="53"/>
    </row>
    <row r="121" spans="1:4" ht="23.25">
      <c r="A121" s="66">
        <v>36</v>
      </c>
      <c r="B121" s="56" t="s">
        <v>250</v>
      </c>
      <c r="C121" s="71">
        <v>25.1</v>
      </c>
      <c r="D121" s="56" t="s">
        <v>307</v>
      </c>
    </row>
    <row r="122" spans="1:4" ht="23.25">
      <c r="A122" s="66">
        <v>37</v>
      </c>
      <c r="B122" s="63" t="s">
        <v>309</v>
      </c>
      <c r="C122" s="69">
        <v>13</v>
      </c>
      <c r="D122" s="56" t="s">
        <v>307</v>
      </c>
    </row>
    <row r="123" spans="1:4" ht="23.25">
      <c r="A123" s="66">
        <v>38</v>
      </c>
      <c r="B123" s="63" t="s">
        <v>384</v>
      </c>
      <c r="C123" s="69">
        <v>14</v>
      </c>
      <c r="D123" s="56" t="s">
        <v>307</v>
      </c>
    </row>
    <row r="124" spans="1:4" ht="23.25">
      <c r="A124" s="66">
        <v>39</v>
      </c>
      <c r="B124" s="63" t="s">
        <v>310</v>
      </c>
      <c r="C124" s="69">
        <f>4.6+42.4</f>
        <v>47</v>
      </c>
      <c r="D124" s="56" t="s">
        <v>307</v>
      </c>
    </row>
    <row r="125" spans="1:4" ht="23.25">
      <c r="A125" s="66">
        <v>40</v>
      </c>
      <c r="B125" s="63" t="s">
        <v>311</v>
      </c>
      <c r="C125" s="69">
        <v>36.2</v>
      </c>
      <c r="D125" s="56" t="s">
        <v>307</v>
      </c>
    </row>
    <row r="126" spans="1:4" ht="23.25">
      <c r="A126" s="66">
        <v>41</v>
      </c>
      <c r="B126" s="60" t="s">
        <v>312</v>
      </c>
      <c r="C126" s="67">
        <v>47.5</v>
      </c>
      <c r="D126" s="56" t="s">
        <v>307</v>
      </c>
    </row>
    <row r="127" spans="1:4" ht="23.25">
      <c r="A127" s="66">
        <v>42</v>
      </c>
      <c r="B127" s="56" t="s">
        <v>91</v>
      </c>
      <c r="C127" s="67">
        <v>129.4</v>
      </c>
      <c r="D127" s="56" t="s">
        <v>307</v>
      </c>
    </row>
    <row r="128" spans="1:7" ht="24" thickBot="1">
      <c r="A128" s="48" t="s">
        <v>184</v>
      </c>
      <c r="B128" s="51"/>
      <c r="C128" s="52">
        <f>SUM(C86:C127)</f>
        <v>1622.5</v>
      </c>
      <c r="D128" s="61"/>
      <c r="E128" s="53"/>
      <c r="F128" s="50"/>
      <c r="G128" s="50"/>
    </row>
    <row r="129" spans="2:7" ht="24" thickTop="1">
      <c r="B129" s="177" t="s">
        <v>283</v>
      </c>
      <c r="C129" s="177"/>
      <c r="D129" s="43"/>
      <c r="E129" s="53"/>
      <c r="F129" s="53"/>
      <c r="G129" s="53"/>
    </row>
    <row r="130" spans="1:4" ht="23.25">
      <c r="A130" s="45" t="s">
        <v>3</v>
      </c>
      <c r="B130" s="45" t="s">
        <v>260</v>
      </c>
      <c r="C130" s="45" t="s">
        <v>234</v>
      </c>
      <c r="D130" s="45" t="s">
        <v>235</v>
      </c>
    </row>
    <row r="131" spans="1:4" ht="23.25">
      <c r="A131" s="66">
        <v>43</v>
      </c>
      <c r="B131" s="56" t="s">
        <v>219</v>
      </c>
      <c r="C131" s="67">
        <v>62.5</v>
      </c>
      <c r="D131" s="56" t="s">
        <v>307</v>
      </c>
    </row>
    <row r="132" spans="1:4" ht="23.25">
      <c r="A132" s="66">
        <v>44</v>
      </c>
      <c r="B132" s="56" t="s">
        <v>313</v>
      </c>
      <c r="C132" s="67">
        <v>35</v>
      </c>
      <c r="D132" s="56" t="s">
        <v>307</v>
      </c>
    </row>
    <row r="133" spans="1:4" ht="23.25">
      <c r="A133" s="66">
        <v>45</v>
      </c>
      <c r="B133" s="56" t="s">
        <v>314</v>
      </c>
      <c r="C133" s="67">
        <v>3</v>
      </c>
      <c r="D133" s="56" t="s">
        <v>307</v>
      </c>
    </row>
    <row r="134" spans="1:4" ht="23.25">
      <c r="A134" s="66">
        <v>46</v>
      </c>
      <c r="B134" s="56" t="s">
        <v>315</v>
      </c>
      <c r="C134" s="67">
        <v>11.8</v>
      </c>
      <c r="D134" s="56" t="s">
        <v>307</v>
      </c>
    </row>
    <row r="135" spans="1:4" ht="23.25">
      <c r="A135" s="66">
        <v>47</v>
      </c>
      <c r="B135" s="56" t="s">
        <v>316</v>
      </c>
      <c r="C135" s="67">
        <v>18.3</v>
      </c>
      <c r="D135" s="56" t="s">
        <v>307</v>
      </c>
    </row>
    <row r="136" spans="1:4" ht="23.25">
      <c r="A136" s="66">
        <v>48</v>
      </c>
      <c r="B136" s="47" t="s">
        <v>317</v>
      </c>
      <c r="C136" s="67">
        <v>11.3</v>
      </c>
      <c r="D136" s="56" t="s">
        <v>307</v>
      </c>
    </row>
    <row r="137" spans="1:4" ht="23.25">
      <c r="A137" s="66">
        <v>49</v>
      </c>
      <c r="B137" s="56" t="s">
        <v>318</v>
      </c>
      <c r="C137" s="67">
        <v>31.1</v>
      </c>
      <c r="D137" s="56" t="s">
        <v>320</v>
      </c>
    </row>
    <row r="138" spans="1:4" ht="23.25">
      <c r="A138" s="66">
        <v>50</v>
      </c>
      <c r="B138" s="56" t="s">
        <v>319</v>
      </c>
      <c r="C138" s="68">
        <v>53.3</v>
      </c>
      <c r="D138" s="56" t="s">
        <v>320</v>
      </c>
    </row>
    <row r="139" spans="1:4" ht="23.25">
      <c r="A139" s="66">
        <v>51</v>
      </c>
      <c r="B139" s="56" t="s">
        <v>251</v>
      </c>
      <c r="C139" s="68">
        <v>45.1</v>
      </c>
      <c r="D139" s="56" t="s">
        <v>320</v>
      </c>
    </row>
    <row r="140" spans="1:4" ht="23.25">
      <c r="A140" s="66">
        <v>52</v>
      </c>
      <c r="B140" s="56" t="s">
        <v>25</v>
      </c>
      <c r="C140" s="68">
        <v>29.7</v>
      </c>
      <c r="D140" s="56" t="s">
        <v>320</v>
      </c>
    </row>
    <row r="141" spans="1:4" ht="23.25">
      <c r="A141" s="66">
        <v>53</v>
      </c>
      <c r="B141" s="56" t="s">
        <v>321</v>
      </c>
      <c r="C141" s="68">
        <v>29.3</v>
      </c>
      <c r="D141" s="56" t="s">
        <v>322</v>
      </c>
    </row>
    <row r="142" spans="1:4" ht="23.25">
      <c r="A142" s="66">
        <v>54</v>
      </c>
      <c r="B142" s="56" t="s">
        <v>323</v>
      </c>
      <c r="C142" s="69">
        <v>45.3</v>
      </c>
      <c r="D142" s="56" t="s">
        <v>322</v>
      </c>
    </row>
    <row r="143" spans="1:4" ht="23.25">
      <c r="A143" s="66">
        <v>55</v>
      </c>
      <c r="B143" s="56" t="s">
        <v>324</v>
      </c>
      <c r="C143" s="69">
        <v>8.3</v>
      </c>
      <c r="D143" s="56" t="s">
        <v>322</v>
      </c>
    </row>
    <row r="144" spans="1:4" ht="23.25">
      <c r="A144" s="66">
        <v>56</v>
      </c>
      <c r="B144" s="56" t="s">
        <v>134</v>
      </c>
      <c r="C144" s="69">
        <v>50.5</v>
      </c>
      <c r="D144" s="56" t="s">
        <v>322</v>
      </c>
    </row>
    <row r="145" spans="1:4" ht="23.25">
      <c r="A145" s="66">
        <v>57</v>
      </c>
      <c r="B145" s="56" t="s">
        <v>221</v>
      </c>
      <c r="C145" s="69">
        <v>39.9</v>
      </c>
      <c r="D145" s="56" t="s">
        <v>322</v>
      </c>
    </row>
    <row r="146" spans="1:4" ht="23.25">
      <c r="A146" s="66">
        <v>58</v>
      </c>
      <c r="B146" s="56" t="s">
        <v>325</v>
      </c>
      <c r="C146" s="69">
        <v>12.3</v>
      </c>
      <c r="D146" s="56" t="s">
        <v>326</v>
      </c>
    </row>
    <row r="147" spans="1:4" ht="23.25">
      <c r="A147" s="66">
        <v>59</v>
      </c>
      <c r="B147" s="56" t="s">
        <v>327</v>
      </c>
      <c r="C147" s="69">
        <v>43.1</v>
      </c>
      <c r="D147" s="56" t="s">
        <v>326</v>
      </c>
    </row>
    <row r="148" spans="1:4" ht="23.25">
      <c r="A148" s="66">
        <v>60</v>
      </c>
      <c r="B148" s="56" t="s">
        <v>403</v>
      </c>
      <c r="C148" s="69">
        <v>21.9</v>
      </c>
      <c r="D148" s="56" t="s">
        <v>326</v>
      </c>
    </row>
    <row r="149" spans="1:4" ht="23.25">
      <c r="A149" s="66">
        <v>61</v>
      </c>
      <c r="B149" s="56" t="s">
        <v>328</v>
      </c>
      <c r="C149" s="69">
        <v>45.5</v>
      </c>
      <c r="D149" s="56" t="s">
        <v>326</v>
      </c>
    </row>
    <row r="150" spans="1:4" ht="23.25">
      <c r="A150" s="66">
        <v>62</v>
      </c>
      <c r="B150" s="56" t="s">
        <v>329</v>
      </c>
      <c r="C150" s="69">
        <v>20.2</v>
      </c>
      <c r="D150" s="56" t="s">
        <v>326</v>
      </c>
    </row>
    <row r="151" spans="1:4" ht="23.25">
      <c r="A151" s="66">
        <v>63</v>
      </c>
      <c r="B151" s="56" t="s">
        <v>330</v>
      </c>
      <c r="C151" s="69">
        <v>6.8</v>
      </c>
      <c r="D151" s="56" t="s">
        <v>326</v>
      </c>
    </row>
    <row r="152" spans="1:4" ht="23.25">
      <c r="A152" s="66">
        <v>64</v>
      </c>
      <c r="B152" s="56" t="s">
        <v>331</v>
      </c>
      <c r="C152" s="69">
        <v>55</v>
      </c>
      <c r="D152" s="56" t="s">
        <v>326</v>
      </c>
    </row>
    <row r="153" spans="1:4" ht="23.25">
      <c r="A153" s="66">
        <v>65</v>
      </c>
      <c r="B153" s="56" t="s">
        <v>332</v>
      </c>
      <c r="C153" s="69">
        <v>16.3</v>
      </c>
      <c r="D153" s="56" t="s">
        <v>326</v>
      </c>
    </row>
    <row r="154" spans="1:4" ht="23.25">
      <c r="A154" s="66">
        <v>66</v>
      </c>
      <c r="B154" s="56" t="s">
        <v>333</v>
      </c>
      <c r="C154" s="65">
        <v>139.4</v>
      </c>
      <c r="D154" s="56" t="s">
        <v>326</v>
      </c>
    </row>
    <row r="155" spans="1:4" ht="23.25">
      <c r="A155" s="66">
        <v>67</v>
      </c>
      <c r="B155" s="56" t="s">
        <v>334</v>
      </c>
      <c r="C155" s="69">
        <v>56.5</v>
      </c>
      <c r="D155" s="56" t="s">
        <v>326</v>
      </c>
    </row>
    <row r="156" spans="1:4" ht="23.25">
      <c r="A156" s="66">
        <v>68</v>
      </c>
      <c r="B156" s="63" t="s">
        <v>335</v>
      </c>
      <c r="C156" s="69">
        <v>89.9</v>
      </c>
      <c r="D156" s="56" t="s">
        <v>326</v>
      </c>
    </row>
    <row r="157" spans="1:4" ht="23.25">
      <c r="A157" s="66">
        <v>69</v>
      </c>
      <c r="B157" s="63" t="s">
        <v>336</v>
      </c>
      <c r="C157" s="69">
        <v>24.6</v>
      </c>
      <c r="D157" s="56" t="s">
        <v>326</v>
      </c>
    </row>
    <row r="158" spans="1:4" ht="23.25">
      <c r="A158" s="66">
        <v>70</v>
      </c>
      <c r="B158" s="60" t="s">
        <v>225</v>
      </c>
      <c r="C158" s="67">
        <v>65.6</v>
      </c>
      <c r="D158" s="56" t="s">
        <v>326</v>
      </c>
    </row>
    <row r="159" spans="1:4" ht="23.25">
      <c r="A159" s="66">
        <v>71</v>
      </c>
      <c r="B159" s="60" t="s">
        <v>386</v>
      </c>
      <c r="C159" s="67">
        <v>27.5</v>
      </c>
      <c r="D159" s="56" t="s">
        <v>326</v>
      </c>
    </row>
    <row r="160" spans="1:4" ht="24" thickBot="1">
      <c r="A160" s="48" t="s">
        <v>184</v>
      </c>
      <c r="B160" s="51"/>
      <c r="C160" s="52">
        <f>SUM(C131:C159)</f>
        <v>1099</v>
      </c>
      <c r="D160" s="61"/>
    </row>
    <row r="161" spans="2:4" ht="24" thickTop="1">
      <c r="B161" s="177" t="s">
        <v>283</v>
      </c>
      <c r="C161" s="177"/>
      <c r="D161" s="43"/>
    </row>
    <row r="162" spans="1:4" ht="23.25">
      <c r="A162" s="45" t="s">
        <v>3</v>
      </c>
      <c r="B162" s="45" t="s">
        <v>260</v>
      </c>
      <c r="C162" s="45" t="s">
        <v>234</v>
      </c>
      <c r="D162" s="45" t="s">
        <v>235</v>
      </c>
    </row>
    <row r="163" spans="1:4" ht="23.25">
      <c r="A163" s="56">
        <v>72</v>
      </c>
      <c r="B163" s="56" t="s">
        <v>337</v>
      </c>
      <c r="C163" s="67">
        <v>39</v>
      </c>
      <c r="D163" s="56" t="s">
        <v>326</v>
      </c>
    </row>
    <row r="164" spans="1:4" ht="23.25">
      <c r="A164" s="56">
        <v>73</v>
      </c>
      <c r="B164" s="56" t="s">
        <v>338</v>
      </c>
      <c r="C164" s="67">
        <v>44.8</v>
      </c>
      <c r="D164" s="56" t="s">
        <v>326</v>
      </c>
    </row>
    <row r="165" spans="1:4" ht="23.25">
      <c r="A165" s="56">
        <v>74</v>
      </c>
      <c r="B165" s="56" t="s">
        <v>252</v>
      </c>
      <c r="C165" s="67">
        <v>45.2</v>
      </c>
      <c r="D165" s="56" t="s">
        <v>326</v>
      </c>
    </row>
    <row r="166" spans="1:4" ht="23.25">
      <c r="A166" s="56">
        <v>75</v>
      </c>
      <c r="B166" s="56" t="s">
        <v>339</v>
      </c>
      <c r="C166" s="67">
        <v>55.7</v>
      </c>
      <c r="D166" s="56" t="s">
        <v>326</v>
      </c>
    </row>
    <row r="167" spans="1:4" ht="23.25">
      <c r="A167" s="56">
        <v>76</v>
      </c>
      <c r="B167" s="56" t="s">
        <v>340</v>
      </c>
      <c r="C167" s="67">
        <v>50.7</v>
      </c>
      <c r="D167" s="56" t="s">
        <v>326</v>
      </c>
    </row>
    <row r="168" spans="1:4" ht="23.25">
      <c r="A168" s="56">
        <v>77</v>
      </c>
      <c r="B168" s="56" t="s">
        <v>341</v>
      </c>
      <c r="C168" s="67">
        <v>30</v>
      </c>
      <c r="D168" s="56" t="s">
        <v>326</v>
      </c>
    </row>
    <row r="169" spans="1:4" ht="23.25">
      <c r="A169" s="56">
        <v>78</v>
      </c>
      <c r="B169" s="47" t="s">
        <v>342</v>
      </c>
      <c r="C169" s="67">
        <v>33.4</v>
      </c>
      <c r="D169" s="56" t="s">
        <v>326</v>
      </c>
    </row>
    <row r="170" spans="1:4" ht="23.25">
      <c r="A170" s="56">
        <v>79</v>
      </c>
      <c r="B170" s="56" t="s">
        <v>343</v>
      </c>
      <c r="C170" s="67">
        <v>64.3</v>
      </c>
      <c r="D170" s="56" t="s">
        <v>326</v>
      </c>
    </row>
    <row r="171" spans="1:4" ht="23.25">
      <c r="A171" s="56">
        <v>80</v>
      </c>
      <c r="B171" s="56" t="s">
        <v>255</v>
      </c>
      <c r="C171" s="68">
        <v>31.7</v>
      </c>
      <c r="D171" s="56" t="s">
        <v>326</v>
      </c>
    </row>
    <row r="172" spans="1:4" ht="23.25">
      <c r="A172" s="56">
        <v>81</v>
      </c>
      <c r="B172" s="56" t="s">
        <v>134</v>
      </c>
      <c r="C172" s="68">
        <v>84.3</v>
      </c>
      <c r="D172" s="56" t="s">
        <v>326</v>
      </c>
    </row>
    <row r="173" spans="1:4" ht="23.25">
      <c r="A173" s="56">
        <v>82</v>
      </c>
      <c r="B173" s="56" t="s">
        <v>256</v>
      </c>
      <c r="C173" s="68">
        <v>40.6</v>
      </c>
      <c r="D173" s="56" t="s">
        <v>326</v>
      </c>
    </row>
    <row r="174" spans="1:4" ht="23.25">
      <c r="A174" s="56">
        <v>83</v>
      </c>
      <c r="B174" s="56" t="s">
        <v>344</v>
      </c>
      <c r="C174" s="68">
        <v>64.2</v>
      </c>
      <c r="D174" s="56" t="s">
        <v>326</v>
      </c>
    </row>
    <row r="175" spans="1:4" ht="23.25">
      <c r="A175" s="56">
        <v>84</v>
      </c>
      <c r="B175" s="56" t="s">
        <v>169</v>
      </c>
      <c r="C175" s="69">
        <v>174.1</v>
      </c>
      <c r="D175" s="56" t="s">
        <v>326</v>
      </c>
    </row>
    <row r="176" spans="1:4" ht="23.25">
      <c r="A176" s="56">
        <v>85</v>
      </c>
      <c r="B176" s="56" t="s">
        <v>345</v>
      </c>
      <c r="C176" s="69">
        <v>44.9</v>
      </c>
      <c r="D176" s="56" t="s">
        <v>346</v>
      </c>
    </row>
    <row r="177" spans="1:4" ht="23.25">
      <c r="A177" s="56">
        <v>86</v>
      </c>
      <c r="B177" s="56" t="s">
        <v>257</v>
      </c>
      <c r="C177" s="69">
        <v>25.4</v>
      </c>
      <c r="D177" s="56" t="s">
        <v>346</v>
      </c>
    </row>
    <row r="178" spans="1:4" ht="23.25">
      <c r="A178" s="56">
        <v>87</v>
      </c>
      <c r="B178" s="56" t="s">
        <v>347</v>
      </c>
      <c r="C178" s="69">
        <v>6.1</v>
      </c>
      <c r="D178" s="56" t="s">
        <v>346</v>
      </c>
    </row>
    <row r="179" spans="1:4" ht="23.25">
      <c r="A179" s="56">
        <v>88</v>
      </c>
      <c r="B179" s="56" t="s">
        <v>348</v>
      </c>
      <c r="C179" s="69">
        <v>38.9</v>
      </c>
      <c r="D179" s="56" t="s">
        <v>346</v>
      </c>
    </row>
    <row r="180" spans="1:4" ht="23.25">
      <c r="A180" s="56">
        <v>89</v>
      </c>
      <c r="B180" s="56" t="s">
        <v>349</v>
      </c>
      <c r="C180" s="69">
        <v>34.7</v>
      </c>
      <c r="D180" s="56" t="s">
        <v>346</v>
      </c>
    </row>
    <row r="181" spans="1:4" ht="23.25">
      <c r="A181" s="56">
        <v>90</v>
      </c>
      <c r="B181" s="56" t="s">
        <v>350</v>
      </c>
      <c r="C181" s="69">
        <v>85.5</v>
      </c>
      <c r="D181" s="56" t="s">
        <v>346</v>
      </c>
    </row>
    <row r="182" spans="1:4" ht="23.25">
      <c r="A182" s="56">
        <v>91</v>
      </c>
      <c r="B182" s="56" t="s">
        <v>404</v>
      </c>
      <c r="C182" s="69">
        <v>62.5</v>
      </c>
      <c r="D182" s="56" t="s">
        <v>346</v>
      </c>
    </row>
    <row r="183" spans="1:4" ht="23.25">
      <c r="A183" s="56">
        <v>92</v>
      </c>
      <c r="B183" s="56" t="s">
        <v>351</v>
      </c>
      <c r="C183" s="69">
        <v>100.3</v>
      </c>
      <c r="D183" s="56" t="s">
        <v>346</v>
      </c>
    </row>
    <row r="184" spans="1:4" ht="23.25">
      <c r="A184" s="56">
        <v>93</v>
      </c>
      <c r="B184" s="56" t="s">
        <v>352</v>
      </c>
      <c r="C184" s="69">
        <v>38.4</v>
      </c>
      <c r="D184" s="56" t="s">
        <v>346</v>
      </c>
    </row>
    <row r="185" spans="1:4" ht="23.25">
      <c r="A185" s="56">
        <v>94</v>
      </c>
      <c r="B185" s="56" t="s">
        <v>353</v>
      </c>
      <c r="C185" s="69">
        <v>128.7</v>
      </c>
      <c r="D185" s="56" t="s">
        <v>346</v>
      </c>
    </row>
    <row r="186" spans="1:4" ht="23.25">
      <c r="A186" s="56">
        <v>95</v>
      </c>
      <c r="B186" s="56" t="s">
        <v>228</v>
      </c>
      <c r="C186" s="69">
        <v>35.3</v>
      </c>
      <c r="D186" s="56" t="s">
        <v>346</v>
      </c>
    </row>
    <row r="187" spans="1:4" ht="23.25">
      <c r="A187" s="56">
        <v>96</v>
      </c>
      <c r="B187" s="56" t="s">
        <v>229</v>
      </c>
      <c r="C187" s="65">
        <v>9.9</v>
      </c>
      <c r="D187" s="56" t="s">
        <v>346</v>
      </c>
    </row>
    <row r="188" spans="1:4" ht="23.25">
      <c r="A188" s="56">
        <v>97</v>
      </c>
      <c r="B188" s="56" t="s">
        <v>387</v>
      </c>
      <c r="C188" s="65">
        <v>68.8</v>
      </c>
      <c r="D188" s="56" t="s">
        <v>346</v>
      </c>
    </row>
    <row r="189" spans="1:7" ht="23.25">
      <c r="A189" s="56">
        <v>98</v>
      </c>
      <c r="B189" s="56" t="s">
        <v>230</v>
      </c>
      <c r="C189" s="69">
        <v>35</v>
      </c>
      <c r="D189" s="56" t="s">
        <v>346</v>
      </c>
      <c r="G189" s="30"/>
    </row>
    <row r="190" spans="1:4" ht="23.25">
      <c r="A190" s="56">
        <v>99</v>
      </c>
      <c r="B190" s="63" t="s">
        <v>354</v>
      </c>
      <c r="C190" s="69">
        <v>70.9</v>
      </c>
      <c r="D190" s="56" t="s">
        <v>346</v>
      </c>
    </row>
    <row r="191" spans="1:4" ht="23.25">
      <c r="A191" s="56">
        <v>100</v>
      </c>
      <c r="B191" s="63" t="s">
        <v>258</v>
      </c>
      <c r="C191" s="69">
        <v>12.3</v>
      </c>
      <c r="D191" s="56" t="s">
        <v>346</v>
      </c>
    </row>
    <row r="192" spans="1:4" ht="24" thickBot="1">
      <c r="A192" s="48" t="s">
        <v>184</v>
      </c>
      <c r="B192" s="51"/>
      <c r="C192" s="52">
        <f>SUM(C163:C191)</f>
        <v>1555.6000000000001</v>
      </c>
      <c r="D192" s="61"/>
    </row>
    <row r="193" spans="2:4" ht="24" thickTop="1">
      <c r="B193" s="177" t="s">
        <v>283</v>
      </c>
      <c r="C193" s="177"/>
      <c r="D193" s="43"/>
    </row>
    <row r="194" spans="1:4" ht="23.25">
      <c r="A194" s="45" t="s">
        <v>3</v>
      </c>
      <c r="B194" s="45" t="s">
        <v>260</v>
      </c>
      <c r="C194" s="45" t="s">
        <v>234</v>
      </c>
      <c r="D194" s="45" t="s">
        <v>235</v>
      </c>
    </row>
    <row r="195" spans="1:4" ht="23.25">
      <c r="A195" s="56">
        <v>101</v>
      </c>
      <c r="B195" s="60" t="s">
        <v>355</v>
      </c>
      <c r="C195" s="67">
        <v>34.9</v>
      </c>
      <c r="D195" s="56" t="s">
        <v>346</v>
      </c>
    </row>
    <row r="196" spans="1:4" ht="23.25">
      <c r="A196" s="56">
        <v>102</v>
      </c>
      <c r="B196" s="56" t="s">
        <v>134</v>
      </c>
      <c r="C196" s="67">
        <v>44.1</v>
      </c>
      <c r="D196" s="56" t="s">
        <v>346</v>
      </c>
    </row>
    <row r="197" spans="1:4" ht="23.25">
      <c r="A197" s="56">
        <v>103</v>
      </c>
      <c r="B197" s="56" t="s">
        <v>356</v>
      </c>
      <c r="C197" s="67">
        <v>36.6</v>
      </c>
      <c r="D197" s="56" t="s">
        <v>346</v>
      </c>
    </row>
    <row r="198" spans="1:4" ht="23.25">
      <c r="A198" s="56">
        <v>104</v>
      </c>
      <c r="B198" s="56" t="s">
        <v>169</v>
      </c>
      <c r="C198" s="67">
        <v>54.4</v>
      </c>
      <c r="D198" s="56" t="s">
        <v>346</v>
      </c>
    </row>
    <row r="199" spans="1:4" ht="23.25">
      <c r="A199" s="56">
        <v>105</v>
      </c>
      <c r="B199" s="56" t="s">
        <v>357</v>
      </c>
      <c r="C199" s="67">
        <v>15.4</v>
      </c>
      <c r="D199" s="56" t="s">
        <v>358</v>
      </c>
    </row>
    <row r="200" spans="1:4" ht="23.25">
      <c r="A200" s="56">
        <v>106</v>
      </c>
      <c r="B200" s="56" t="s">
        <v>359</v>
      </c>
      <c r="C200" s="67">
        <v>35.2</v>
      </c>
      <c r="D200" s="56" t="s">
        <v>358</v>
      </c>
    </row>
    <row r="201" spans="1:4" ht="23.25">
      <c r="A201" s="56">
        <v>107</v>
      </c>
      <c r="B201" s="56" t="s">
        <v>360</v>
      </c>
      <c r="C201" s="67">
        <v>84.8</v>
      </c>
      <c r="D201" s="56" t="s">
        <v>358</v>
      </c>
    </row>
    <row r="202" spans="1:4" ht="23.25">
      <c r="A202" s="56">
        <v>108</v>
      </c>
      <c r="B202" s="47" t="s">
        <v>361</v>
      </c>
      <c r="C202" s="67">
        <v>35.8</v>
      </c>
      <c r="D202" s="56" t="s">
        <v>358</v>
      </c>
    </row>
    <row r="203" spans="1:4" ht="23.25">
      <c r="A203" s="56">
        <v>109</v>
      </c>
      <c r="B203" s="73" t="s">
        <v>259</v>
      </c>
      <c r="C203" s="67">
        <v>66.2</v>
      </c>
      <c r="D203" s="56" t="s">
        <v>358</v>
      </c>
    </row>
    <row r="204" spans="1:4" ht="23.25">
      <c r="A204" s="56">
        <v>110</v>
      </c>
      <c r="B204" s="56" t="s">
        <v>362</v>
      </c>
      <c r="C204" s="67">
        <v>66.5</v>
      </c>
      <c r="D204" s="56" t="s">
        <v>358</v>
      </c>
    </row>
    <row r="205" spans="1:4" ht="23.25">
      <c r="A205" s="56">
        <v>111</v>
      </c>
      <c r="B205" s="56" t="s">
        <v>390</v>
      </c>
      <c r="C205" s="68">
        <v>47.8</v>
      </c>
      <c r="D205" s="56" t="s">
        <v>358</v>
      </c>
    </row>
    <row r="206" spans="1:4" ht="23.25">
      <c r="A206" s="56">
        <v>112</v>
      </c>
      <c r="B206" s="56" t="s">
        <v>363</v>
      </c>
      <c r="C206" s="68">
        <v>37.9</v>
      </c>
      <c r="D206" s="56" t="s">
        <v>358</v>
      </c>
    </row>
    <row r="207" spans="1:4" ht="23.25">
      <c r="A207" s="56">
        <v>113</v>
      </c>
      <c r="B207" s="56" t="s">
        <v>364</v>
      </c>
      <c r="C207" s="68">
        <v>46.2</v>
      </c>
      <c r="D207" s="56" t="s">
        <v>358</v>
      </c>
    </row>
    <row r="208" spans="1:4" ht="23.25">
      <c r="A208" s="56">
        <v>114</v>
      </c>
      <c r="B208" s="56" t="s">
        <v>365</v>
      </c>
      <c r="C208" s="68">
        <v>84.2</v>
      </c>
      <c r="D208" s="56" t="s">
        <v>358</v>
      </c>
    </row>
    <row r="209" spans="1:4" ht="23.25">
      <c r="A209" s="56">
        <v>115</v>
      </c>
      <c r="B209" s="56" t="s">
        <v>366</v>
      </c>
      <c r="C209" s="69">
        <v>71.7</v>
      </c>
      <c r="D209" s="56" t="s">
        <v>358</v>
      </c>
    </row>
    <row r="210" spans="1:4" ht="23.25">
      <c r="A210" s="56">
        <v>116</v>
      </c>
      <c r="B210" s="56" t="s">
        <v>367</v>
      </c>
      <c r="C210" s="69">
        <v>36.8</v>
      </c>
      <c r="D210" s="56" t="s">
        <v>358</v>
      </c>
    </row>
    <row r="211" spans="1:4" ht="23.25">
      <c r="A211" s="56">
        <v>117</v>
      </c>
      <c r="B211" s="56" t="s">
        <v>368</v>
      </c>
      <c r="C211" s="69">
        <v>29.9</v>
      </c>
      <c r="D211" s="56" t="s">
        <v>358</v>
      </c>
    </row>
    <row r="212" spans="1:4" ht="23.25">
      <c r="A212" s="56">
        <v>118</v>
      </c>
      <c r="B212" s="56" t="s">
        <v>369</v>
      </c>
      <c r="C212" s="69">
        <v>10.5</v>
      </c>
      <c r="D212" s="56" t="s">
        <v>358</v>
      </c>
    </row>
    <row r="213" spans="1:4" ht="23.25">
      <c r="A213" s="56">
        <v>119</v>
      </c>
      <c r="B213" s="56" t="s">
        <v>370</v>
      </c>
      <c r="C213" s="69">
        <v>41.5</v>
      </c>
      <c r="D213" s="56" t="s">
        <v>358</v>
      </c>
    </row>
    <row r="214" spans="1:4" ht="23.25">
      <c r="A214" s="56">
        <v>120</v>
      </c>
      <c r="B214" s="56" t="s">
        <v>405</v>
      </c>
      <c r="C214" s="69">
        <v>138.2</v>
      </c>
      <c r="D214" s="56" t="s">
        <v>358</v>
      </c>
    </row>
    <row r="215" spans="1:4" ht="23.25">
      <c r="A215" s="56">
        <v>121</v>
      </c>
      <c r="B215" s="56" t="s">
        <v>371</v>
      </c>
      <c r="C215" s="69">
        <v>34</v>
      </c>
      <c r="D215" s="56" t="s">
        <v>358</v>
      </c>
    </row>
    <row r="216" spans="1:4" ht="23.25">
      <c r="A216" s="56">
        <v>122</v>
      </c>
      <c r="B216" s="56" t="s">
        <v>372</v>
      </c>
      <c r="C216" s="69">
        <v>108.8</v>
      </c>
      <c r="D216" s="56" t="s">
        <v>375</v>
      </c>
    </row>
    <row r="217" spans="1:4" ht="23.25">
      <c r="A217" s="56">
        <v>123</v>
      </c>
      <c r="B217" s="56" t="s">
        <v>373</v>
      </c>
      <c r="C217" s="69">
        <v>69</v>
      </c>
      <c r="D217" s="56" t="s">
        <v>375</v>
      </c>
    </row>
    <row r="218" spans="1:4" ht="23.25">
      <c r="A218" s="56">
        <v>124</v>
      </c>
      <c r="B218" s="56" t="s">
        <v>374</v>
      </c>
      <c r="C218" s="69">
        <v>53.2</v>
      </c>
      <c r="D218" s="56" t="s">
        <v>375</v>
      </c>
    </row>
    <row r="219" spans="1:4" ht="23.25">
      <c r="A219" s="56">
        <v>125</v>
      </c>
      <c r="B219" s="56" t="s">
        <v>376</v>
      </c>
      <c r="C219" s="69">
        <v>27.7</v>
      </c>
      <c r="D219" s="56" t="s">
        <v>375</v>
      </c>
    </row>
    <row r="220" spans="1:4" ht="23.25">
      <c r="A220" s="56">
        <v>126</v>
      </c>
      <c r="B220" s="56" t="s">
        <v>377</v>
      </c>
      <c r="C220" s="65">
        <v>42</v>
      </c>
      <c r="D220" s="56" t="s">
        <v>375</v>
      </c>
    </row>
    <row r="221" spans="1:4" ht="23.25">
      <c r="A221" s="56">
        <v>127</v>
      </c>
      <c r="B221" s="56" t="s">
        <v>378</v>
      </c>
      <c r="C221" s="69">
        <v>37</v>
      </c>
      <c r="D221" s="56" t="s">
        <v>375</v>
      </c>
    </row>
    <row r="222" spans="1:4" ht="23.25">
      <c r="A222" s="56">
        <v>128</v>
      </c>
      <c r="B222" s="63" t="s">
        <v>379</v>
      </c>
      <c r="C222" s="69">
        <v>62.1</v>
      </c>
      <c r="D222" s="56" t="s">
        <v>375</v>
      </c>
    </row>
    <row r="223" spans="1:4" ht="23.25">
      <c r="A223" s="56">
        <v>129</v>
      </c>
      <c r="B223" s="63" t="s">
        <v>380</v>
      </c>
      <c r="C223" s="69">
        <v>113.4</v>
      </c>
      <c r="D223" s="56" t="s">
        <v>375</v>
      </c>
    </row>
    <row r="224" spans="1:4" ht="24" thickBot="1">
      <c r="A224" s="48" t="s">
        <v>184</v>
      </c>
      <c r="B224" s="51"/>
      <c r="C224" s="52">
        <f>SUM(C195:C223)</f>
        <v>1565.8000000000002</v>
      </c>
      <c r="D224" s="61"/>
    </row>
    <row r="225" spans="2:4" ht="24" thickTop="1">
      <c r="B225" s="177" t="s">
        <v>283</v>
      </c>
      <c r="C225" s="177"/>
      <c r="D225" s="43"/>
    </row>
    <row r="226" spans="1:4" ht="23.25">
      <c r="A226" s="45" t="s">
        <v>3</v>
      </c>
      <c r="B226" s="45" t="s">
        <v>260</v>
      </c>
      <c r="C226" s="45" t="s">
        <v>234</v>
      </c>
      <c r="D226" s="45" t="s">
        <v>235</v>
      </c>
    </row>
    <row r="227" spans="1:4" ht="23.25">
      <c r="A227" s="56">
        <v>130</v>
      </c>
      <c r="B227" s="60" t="s">
        <v>381</v>
      </c>
      <c r="C227" s="67">
        <v>39.6</v>
      </c>
      <c r="D227" s="56" t="s">
        <v>375</v>
      </c>
    </row>
    <row r="228" spans="1:4" ht="23.25">
      <c r="A228" s="56">
        <v>131</v>
      </c>
      <c r="B228" s="56" t="s">
        <v>382</v>
      </c>
      <c r="C228" s="67">
        <v>59.4</v>
      </c>
      <c r="D228" s="56" t="s">
        <v>375</v>
      </c>
    </row>
    <row r="229" spans="1:4" ht="23.25">
      <c r="A229" s="56">
        <v>132</v>
      </c>
      <c r="B229" s="56" t="s">
        <v>388</v>
      </c>
      <c r="C229" s="67">
        <v>50.4</v>
      </c>
      <c r="D229" s="56" t="s">
        <v>375</v>
      </c>
    </row>
    <row r="230" spans="1:4" ht="23.25">
      <c r="A230" s="56">
        <v>133</v>
      </c>
      <c r="B230" s="56" t="s">
        <v>389</v>
      </c>
      <c r="C230" s="67">
        <v>53.9</v>
      </c>
      <c r="D230" s="56" t="s">
        <v>375</v>
      </c>
    </row>
    <row r="231" spans="1:4" ht="23.25">
      <c r="A231" s="56">
        <v>134</v>
      </c>
      <c r="B231" s="56" t="s">
        <v>182</v>
      </c>
      <c r="C231" s="67">
        <v>116.5</v>
      </c>
      <c r="D231" s="56" t="s">
        <v>375</v>
      </c>
    </row>
    <row r="232" spans="1:4" ht="23.25">
      <c r="A232" s="56">
        <v>135</v>
      </c>
      <c r="B232" s="56" t="s">
        <v>391</v>
      </c>
      <c r="C232" s="67">
        <v>43.5</v>
      </c>
      <c r="D232" s="56" t="s">
        <v>375</v>
      </c>
    </row>
    <row r="233" spans="1:4" ht="24" thickBot="1">
      <c r="A233" s="48" t="s">
        <v>184</v>
      </c>
      <c r="B233" s="51"/>
      <c r="C233" s="52">
        <f>SUM(C227:C232)</f>
        <v>363.3</v>
      </c>
      <c r="D233" s="61"/>
    </row>
    <row r="234" spans="1:4" ht="24.75" thickBot="1" thickTop="1">
      <c r="A234" s="180" t="s">
        <v>279</v>
      </c>
      <c r="B234" s="181"/>
      <c r="C234" s="186">
        <f>+C23+C47+C83+C128+C160+C192+C224+C233</f>
        <v>9333.099999999999</v>
      </c>
      <c r="D234" s="187"/>
    </row>
    <row r="235" ht="24" thickTop="1"/>
    <row r="236" spans="1:4" ht="23.25">
      <c r="A236" s="185" t="s">
        <v>398</v>
      </c>
      <c r="B236" s="185"/>
      <c r="C236" s="185"/>
      <c r="D236" s="185"/>
    </row>
    <row r="237" spans="1:4" ht="23.25">
      <c r="A237" s="185" t="s">
        <v>392</v>
      </c>
      <c r="B237" s="185"/>
      <c r="C237" s="185"/>
      <c r="D237" s="185"/>
    </row>
    <row r="238" spans="1:4" ht="23.25">
      <c r="A238" s="185" t="s">
        <v>394</v>
      </c>
      <c r="B238" s="185"/>
      <c r="C238" s="185"/>
      <c r="D238" s="185"/>
    </row>
    <row r="239" spans="1:4" ht="23.25">
      <c r="A239" s="185" t="s">
        <v>393</v>
      </c>
      <c r="B239" s="185"/>
      <c r="C239" s="185"/>
      <c r="D239" s="185"/>
    </row>
    <row r="240" spans="1:4" ht="23.25">
      <c r="A240" s="72"/>
      <c r="B240" s="72"/>
      <c r="C240" s="72"/>
      <c r="D240" s="72"/>
    </row>
    <row r="241" spans="1:4" ht="23.25">
      <c r="A241" s="185" t="s">
        <v>397</v>
      </c>
      <c r="B241" s="185"/>
      <c r="C241" s="185"/>
      <c r="D241" s="185"/>
    </row>
    <row r="242" spans="1:4" ht="23.25">
      <c r="A242" s="185" t="s">
        <v>281</v>
      </c>
      <c r="B242" s="185"/>
      <c r="C242" s="185"/>
      <c r="D242" s="185"/>
    </row>
    <row r="243" spans="1:4" ht="23.25">
      <c r="A243" s="185" t="s">
        <v>399</v>
      </c>
      <c r="B243" s="185"/>
      <c r="C243" s="185"/>
      <c r="D243" s="185"/>
    </row>
    <row r="245" spans="1:4" ht="23.25">
      <c r="A245" s="185" t="s">
        <v>400</v>
      </c>
      <c r="B245" s="185"/>
      <c r="C245" s="185"/>
      <c r="D245" s="185"/>
    </row>
    <row r="246" spans="1:4" ht="23.25">
      <c r="A246" s="185" t="s">
        <v>282</v>
      </c>
      <c r="B246" s="185"/>
      <c r="C246" s="185"/>
      <c r="D246" s="185"/>
    </row>
    <row r="247" spans="1:4" ht="23.25">
      <c r="A247" s="185" t="s">
        <v>402</v>
      </c>
      <c r="B247" s="185"/>
      <c r="C247" s="185"/>
      <c r="D247" s="185"/>
    </row>
    <row r="249" spans="1:4" ht="23.25">
      <c r="A249" s="185" t="s">
        <v>401</v>
      </c>
      <c r="B249" s="185"/>
      <c r="C249" s="185"/>
      <c r="D249" s="185"/>
    </row>
    <row r="250" spans="1:4" ht="23.25">
      <c r="A250" s="185" t="s">
        <v>282</v>
      </c>
      <c r="B250" s="185"/>
      <c r="C250" s="185"/>
      <c r="D250" s="185"/>
    </row>
    <row r="251" spans="1:4" ht="23.25">
      <c r="A251" s="185" t="s">
        <v>395</v>
      </c>
      <c r="B251" s="185"/>
      <c r="C251" s="185"/>
      <c r="D251" s="185"/>
    </row>
    <row r="252" spans="1:4" ht="23.25">
      <c r="A252" s="185" t="s">
        <v>396</v>
      </c>
      <c r="B252" s="185"/>
      <c r="C252" s="185"/>
      <c r="D252" s="185"/>
    </row>
    <row r="257" spans="1:14" ht="23.25">
      <c r="A257" s="179" t="s">
        <v>268</v>
      </c>
      <c r="B257" s="179"/>
      <c r="C257" s="179"/>
      <c r="D257" s="179"/>
      <c r="E257" s="179"/>
      <c r="F257" s="179"/>
      <c r="G257" s="179"/>
      <c r="H257" s="179"/>
      <c r="I257" s="179"/>
      <c r="J257" s="179"/>
      <c r="K257" s="179"/>
      <c r="L257" s="179"/>
      <c r="M257" s="179"/>
      <c r="N257" s="179"/>
    </row>
    <row r="258" spans="1:14" ht="23.25">
      <c r="A258" s="178" t="s">
        <v>416</v>
      </c>
      <c r="B258" s="178"/>
      <c r="C258" s="178"/>
      <c r="D258" s="178"/>
      <c r="E258" s="178"/>
      <c r="F258" s="178"/>
      <c r="G258" s="178"/>
      <c r="H258" s="178"/>
      <c r="I258" s="178"/>
      <c r="J258" s="178"/>
      <c r="K258" s="178"/>
      <c r="L258" s="178"/>
      <c r="M258" s="178"/>
      <c r="N258" s="178"/>
    </row>
    <row r="259" spans="1:14" ht="23.25">
      <c r="A259" s="178" t="s">
        <v>383</v>
      </c>
      <c r="B259" s="178"/>
      <c r="C259" s="178"/>
      <c r="D259" s="178"/>
      <c r="E259" s="178"/>
      <c r="F259" s="178"/>
      <c r="G259" s="178"/>
      <c r="H259" s="178"/>
      <c r="I259" s="178"/>
      <c r="J259" s="178"/>
      <c r="K259" s="178"/>
      <c r="L259" s="178"/>
      <c r="M259" s="178"/>
      <c r="N259" s="178"/>
    </row>
    <row r="260" spans="2:4" ht="23.25">
      <c r="B260" s="177" t="s">
        <v>283</v>
      </c>
      <c r="C260" s="177"/>
      <c r="D260" s="43"/>
    </row>
    <row r="261" spans="1:4" ht="23.25">
      <c r="A261" s="45" t="s">
        <v>3</v>
      </c>
      <c r="B261" s="45" t="s">
        <v>260</v>
      </c>
      <c r="C261" s="45" t="s">
        <v>234</v>
      </c>
      <c r="D261" s="45" t="s">
        <v>235</v>
      </c>
    </row>
    <row r="262" spans="1:4" ht="23.25">
      <c r="A262" s="56">
        <v>1</v>
      </c>
      <c r="B262" s="60" t="s">
        <v>417</v>
      </c>
      <c r="C262" s="65">
        <v>600</v>
      </c>
      <c r="D262" s="56" t="s">
        <v>265</v>
      </c>
    </row>
    <row r="263" spans="1:4" ht="23.25">
      <c r="A263" s="56">
        <v>2</v>
      </c>
      <c r="B263" s="56" t="s">
        <v>418</v>
      </c>
      <c r="C263" s="62">
        <v>96</v>
      </c>
      <c r="D263" s="56" t="s">
        <v>264</v>
      </c>
    </row>
    <row r="264" spans="1:4" ht="23.25">
      <c r="A264" s="56">
        <v>3</v>
      </c>
      <c r="B264" s="60" t="s">
        <v>419</v>
      </c>
      <c r="C264" s="65">
        <v>96</v>
      </c>
      <c r="D264" s="56" t="s">
        <v>267</v>
      </c>
    </row>
    <row r="265" spans="1:4" ht="23.25">
      <c r="A265" s="56">
        <v>4</v>
      </c>
      <c r="B265" s="56" t="s">
        <v>420</v>
      </c>
      <c r="C265" s="62">
        <v>120</v>
      </c>
      <c r="D265" s="56" t="s">
        <v>278</v>
      </c>
    </row>
    <row r="266" spans="1:4" ht="24" thickBot="1">
      <c r="A266" s="48" t="s">
        <v>184</v>
      </c>
      <c r="B266" s="51"/>
      <c r="C266" s="52">
        <f>SUM(C262:C265)</f>
        <v>912</v>
      </c>
      <c r="D266" s="61"/>
    </row>
    <row r="267" ht="24" thickTop="1"/>
    <row r="269" spans="1:4" ht="23.25">
      <c r="A269" s="185" t="s">
        <v>398</v>
      </c>
      <c r="B269" s="185"/>
      <c r="C269" s="185"/>
      <c r="D269" s="185"/>
    </row>
    <row r="270" spans="1:4" ht="23.25">
      <c r="A270" s="185" t="s">
        <v>392</v>
      </c>
      <c r="B270" s="185"/>
      <c r="C270" s="185"/>
      <c r="D270" s="185"/>
    </row>
    <row r="271" spans="1:4" ht="23.25">
      <c r="A271" s="185" t="s">
        <v>394</v>
      </c>
      <c r="B271" s="185"/>
      <c r="C271" s="185"/>
      <c r="D271" s="185"/>
    </row>
    <row r="272" spans="1:4" ht="23.25">
      <c r="A272" s="185" t="s">
        <v>393</v>
      </c>
      <c r="B272" s="185"/>
      <c r="C272" s="185"/>
      <c r="D272" s="185"/>
    </row>
    <row r="273" spans="1:4" ht="23.25">
      <c r="A273" s="72"/>
      <c r="B273" s="72"/>
      <c r="C273" s="72"/>
      <c r="D273" s="72"/>
    </row>
    <row r="274" spans="1:4" ht="23.25">
      <c r="A274" s="185" t="s">
        <v>397</v>
      </c>
      <c r="B274" s="185"/>
      <c r="C274" s="185"/>
      <c r="D274" s="185"/>
    </row>
    <row r="275" spans="1:4" ht="23.25">
      <c r="A275" s="185" t="s">
        <v>281</v>
      </c>
      <c r="B275" s="185"/>
      <c r="C275" s="185"/>
      <c r="D275" s="185"/>
    </row>
    <row r="276" spans="1:4" ht="23.25">
      <c r="A276" s="185" t="s">
        <v>399</v>
      </c>
      <c r="B276" s="185"/>
      <c r="C276" s="185"/>
      <c r="D276" s="185"/>
    </row>
    <row r="278" spans="1:4" ht="23.25">
      <c r="A278" s="185" t="s">
        <v>400</v>
      </c>
      <c r="B278" s="185"/>
      <c r="C278" s="185"/>
      <c r="D278" s="185"/>
    </row>
    <row r="279" spans="1:4" ht="23.25">
      <c r="A279" s="185" t="s">
        <v>282</v>
      </c>
      <c r="B279" s="185"/>
      <c r="C279" s="185"/>
      <c r="D279" s="185"/>
    </row>
    <row r="280" spans="1:4" ht="23.25">
      <c r="A280" s="185" t="s">
        <v>402</v>
      </c>
      <c r="B280" s="185"/>
      <c r="C280" s="185"/>
      <c r="D280" s="185"/>
    </row>
    <row r="282" spans="1:4" ht="23.25">
      <c r="A282" s="185" t="s">
        <v>401</v>
      </c>
      <c r="B282" s="185"/>
      <c r="C282" s="185"/>
      <c r="D282" s="185"/>
    </row>
    <row r="283" spans="1:4" ht="23.25">
      <c r="A283" s="185" t="s">
        <v>282</v>
      </c>
      <c r="B283" s="185"/>
      <c r="C283" s="185"/>
      <c r="D283" s="185"/>
    </row>
    <row r="284" spans="1:4" ht="23.25">
      <c r="A284" s="185" t="s">
        <v>395</v>
      </c>
      <c r="B284" s="185"/>
      <c r="C284" s="185"/>
      <c r="D284" s="185"/>
    </row>
    <row r="285" spans="1:4" ht="23.25">
      <c r="A285" s="185" t="s">
        <v>396</v>
      </c>
      <c r="B285" s="185"/>
      <c r="C285" s="185"/>
      <c r="D285" s="185"/>
    </row>
    <row r="290" spans="1:14" ht="23.25">
      <c r="A290" s="179" t="s">
        <v>268</v>
      </c>
      <c r="B290" s="179"/>
      <c r="C290" s="179"/>
      <c r="D290" s="179"/>
      <c r="E290" s="179"/>
      <c r="F290" s="179"/>
      <c r="G290" s="179"/>
      <c r="H290" s="179"/>
      <c r="I290" s="179"/>
      <c r="J290" s="179"/>
      <c r="K290" s="179"/>
      <c r="L290" s="179"/>
      <c r="M290" s="179"/>
      <c r="N290" s="179"/>
    </row>
    <row r="291" spans="1:14" ht="23.25">
      <c r="A291" s="178" t="s">
        <v>421</v>
      </c>
      <c r="B291" s="178"/>
      <c r="C291" s="178"/>
      <c r="D291" s="178"/>
      <c r="E291" s="178"/>
      <c r="F291" s="178"/>
      <c r="G291" s="178"/>
      <c r="H291" s="178"/>
      <c r="I291" s="178"/>
      <c r="J291" s="178"/>
      <c r="K291" s="178"/>
      <c r="L291" s="178"/>
      <c r="M291" s="178"/>
      <c r="N291" s="178"/>
    </row>
    <row r="292" spans="1:14" ht="23.25">
      <c r="A292" s="178" t="s">
        <v>383</v>
      </c>
      <c r="B292" s="178"/>
      <c r="C292" s="178"/>
      <c r="D292" s="178"/>
      <c r="E292" s="178"/>
      <c r="F292" s="178"/>
      <c r="G292" s="178"/>
      <c r="H292" s="178"/>
      <c r="I292" s="178"/>
      <c r="J292" s="178"/>
      <c r="K292" s="178"/>
      <c r="L292" s="178"/>
      <c r="M292" s="178"/>
      <c r="N292" s="178"/>
    </row>
    <row r="293" spans="2:4" ht="23.25">
      <c r="B293" s="177" t="s">
        <v>283</v>
      </c>
      <c r="C293" s="177"/>
      <c r="D293" s="43"/>
    </row>
    <row r="294" spans="1:4" ht="23.25">
      <c r="A294" s="45" t="s">
        <v>3</v>
      </c>
      <c r="B294" s="45" t="s">
        <v>260</v>
      </c>
      <c r="C294" s="45" t="s">
        <v>234</v>
      </c>
      <c r="D294" s="45" t="s">
        <v>235</v>
      </c>
    </row>
    <row r="295" spans="1:4" ht="23.25">
      <c r="A295" s="56">
        <v>1</v>
      </c>
      <c r="B295" s="60" t="s">
        <v>417</v>
      </c>
      <c r="C295" s="65">
        <v>400</v>
      </c>
      <c r="D295" s="56" t="s">
        <v>265</v>
      </c>
    </row>
    <row r="296" spans="1:4" ht="23.25">
      <c r="A296" s="56"/>
      <c r="B296" s="56"/>
      <c r="C296" s="62"/>
      <c r="D296" s="56"/>
    </row>
    <row r="297" spans="1:4" ht="23.25">
      <c r="A297" s="56"/>
      <c r="B297" s="60"/>
      <c r="C297" s="65"/>
      <c r="D297" s="56"/>
    </row>
    <row r="298" spans="1:4" ht="23.25">
      <c r="A298" s="56"/>
      <c r="B298" s="56"/>
      <c r="C298" s="62"/>
      <c r="D298" s="56"/>
    </row>
    <row r="299" spans="1:4" ht="24" thickBot="1">
      <c r="A299" s="48" t="s">
        <v>184</v>
      </c>
      <c r="B299" s="51"/>
      <c r="C299" s="52">
        <f>SUM(C295:C298)</f>
        <v>400</v>
      </c>
      <c r="D299" s="61"/>
    </row>
    <row r="300" ht="24" thickTop="1"/>
    <row r="302" spans="1:4" ht="23.25">
      <c r="A302" s="185" t="s">
        <v>398</v>
      </c>
      <c r="B302" s="185"/>
      <c r="C302" s="185"/>
      <c r="D302" s="185"/>
    </row>
    <row r="303" spans="1:4" ht="23.25">
      <c r="A303" s="185" t="s">
        <v>392</v>
      </c>
      <c r="B303" s="185"/>
      <c r="C303" s="185"/>
      <c r="D303" s="185"/>
    </row>
    <row r="304" spans="1:4" ht="23.25">
      <c r="A304" s="185" t="s">
        <v>394</v>
      </c>
      <c r="B304" s="185"/>
      <c r="C304" s="185"/>
      <c r="D304" s="185"/>
    </row>
    <row r="305" spans="1:4" ht="23.25">
      <c r="A305" s="185" t="s">
        <v>393</v>
      </c>
      <c r="B305" s="185"/>
      <c r="C305" s="185"/>
      <c r="D305" s="185"/>
    </row>
    <row r="306" spans="1:4" ht="23.25">
      <c r="A306" s="72"/>
      <c r="B306" s="72"/>
      <c r="C306" s="72"/>
      <c r="D306" s="72"/>
    </row>
    <row r="307" spans="1:4" ht="23.25">
      <c r="A307" s="185" t="s">
        <v>397</v>
      </c>
      <c r="B307" s="185"/>
      <c r="C307" s="185"/>
      <c r="D307" s="185"/>
    </row>
    <row r="308" spans="1:4" ht="23.25">
      <c r="A308" s="185" t="s">
        <v>281</v>
      </c>
      <c r="B308" s="185"/>
      <c r="C308" s="185"/>
      <c r="D308" s="185"/>
    </row>
    <row r="309" spans="1:4" ht="23.25">
      <c r="A309" s="185" t="s">
        <v>399</v>
      </c>
      <c r="B309" s="185"/>
      <c r="C309" s="185"/>
      <c r="D309" s="185"/>
    </row>
    <row r="311" spans="1:4" ht="23.25">
      <c r="A311" s="185" t="s">
        <v>400</v>
      </c>
      <c r="B311" s="185"/>
      <c r="C311" s="185"/>
      <c r="D311" s="185"/>
    </row>
    <row r="312" spans="1:4" ht="23.25">
      <c r="A312" s="185" t="s">
        <v>282</v>
      </c>
      <c r="B312" s="185"/>
      <c r="C312" s="185"/>
      <c r="D312" s="185"/>
    </row>
    <row r="313" spans="1:4" ht="23.25">
      <c r="A313" s="185" t="s">
        <v>402</v>
      </c>
      <c r="B313" s="185"/>
      <c r="C313" s="185"/>
      <c r="D313" s="185"/>
    </row>
    <row r="315" spans="1:4" ht="23.25">
      <c r="A315" s="185" t="s">
        <v>401</v>
      </c>
      <c r="B315" s="185"/>
      <c r="C315" s="185"/>
      <c r="D315" s="185"/>
    </row>
    <row r="316" spans="1:4" ht="23.25">
      <c r="A316" s="185" t="s">
        <v>282</v>
      </c>
      <c r="B316" s="185"/>
      <c r="C316" s="185"/>
      <c r="D316" s="185"/>
    </row>
    <row r="317" spans="1:4" ht="23.25">
      <c r="A317" s="185" t="s">
        <v>395</v>
      </c>
      <c r="B317" s="185"/>
      <c r="C317" s="185"/>
      <c r="D317" s="185"/>
    </row>
    <row r="318" spans="1:4" ht="23.25">
      <c r="A318" s="185" t="s">
        <v>396</v>
      </c>
      <c r="B318" s="185"/>
      <c r="C318" s="185"/>
      <c r="D318" s="185"/>
    </row>
  </sheetData>
  <sheetProtection/>
  <mergeCells count="64">
    <mergeCell ref="B84:C84"/>
    <mergeCell ref="B225:C225"/>
    <mergeCell ref="A234:B234"/>
    <mergeCell ref="C234:D234"/>
    <mergeCell ref="B129:C129"/>
    <mergeCell ref="B161:C161"/>
    <mergeCell ref="B193:C193"/>
    <mergeCell ref="A1:N1"/>
    <mergeCell ref="A2:N2"/>
    <mergeCell ref="A3:N3"/>
    <mergeCell ref="B48:C48"/>
    <mergeCell ref="B33:C33"/>
    <mergeCell ref="B25:C25"/>
    <mergeCell ref="B4:C4"/>
    <mergeCell ref="A242:D242"/>
    <mergeCell ref="A243:D243"/>
    <mergeCell ref="A245:D245"/>
    <mergeCell ref="A246:D246"/>
    <mergeCell ref="A239:D239"/>
    <mergeCell ref="A236:D236"/>
    <mergeCell ref="A237:D237"/>
    <mergeCell ref="A238:D238"/>
    <mergeCell ref="A241:D241"/>
    <mergeCell ref="A257:N257"/>
    <mergeCell ref="A258:N258"/>
    <mergeCell ref="A259:N259"/>
    <mergeCell ref="B260:C260"/>
    <mergeCell ref="A252:D252"/>
    <mergeCell ref="A247:D247"/>
    <mergeCell ref="A249:D249"/>
    <mergeCell ref="A250:D250"/>
    <mergeCell ref="A251:D251"/>
    <mergeCell ref="A290:N290"/>
    <mergeCell ref="A291:N291"/>
    <mergeCell ref="A292:N292"/>
    <mergeCell ref="A280:D280"/>
    <mergeCell ref="A282:D282"/>
    <mergeCell ref="A283:D283"/>
    <mergeCell ref="A284:D284"/>
    <mergeCell ref="A285:D285"/>
    <mergeCell ref="B293:C293"/>
    <mergeCell ref="A269:D269"/>
    <mergeCell ref="A270:D270"/>
    <mergeCell ref="A271:D271"/>
    <mergeCell ref="A272:D272"/>
    <mergeCell ref="A274:D274"/>
    <mergeCell ref="A275:D275"/>
    <mergeCell ref="A276:D276"/>
    <mergeCell ref="A278:D278"/>
    <mergeCell ref="A279:D279"/>
    <mergeCell ref="A307:D307"/>
    <mergeCell ref="A308:D308"/>
    <mergeCell ref="A309:D309"/>
    <mergeCell ref="A311:D311"/>
    <mergeCell ref="A302:D302"/>
    <mergeCell ref="A303:D303"/>
    <mergeCell ref="A304:D304"/>
    <mergeCell ref="A305:D305"/>
    <mergeCell ref="A317:D317"/>
    <mergeCell ref="A318:D318"/>
    <mergeCell ref="A312:D312"/>
    <mergeCell ref="A313:D313"/>
    <mergeCell ref="A315:D315"/>
    <mergeCell ref="A316:D316"/>
  </mergeCells>
  <printOptions horizontalCentered="1"/>
  <pageMargins left="0.55" right="0.5" top="0.78" bottom="0.54" header="0.39" footer="0.5"/>
  <pageSetup horizontalDpi="300" verticalDpi="3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7"/>
  <sheetViews>
    <sheetView zoomScale="85" zoomScaleNormal="85" zoomScalePageLayoutView="0" workbookViewId="0" topLeftCell="A28">
      <selection activeCell="L34" sqref="L34"/>
    </sheetView>
  </sheetViews>
  <sheetFormatPr defaultColWidth="9.140625" defaultRowHeight="12.75"/>
  <cols>
    <col min="1" max="1" width="5.57421875" style="50" customWidth="1"/>
    <col min="2" max="2" width="8.28125" style="50" customWidth="1"/>
    <col min="3" max="3" width="26.140625" style="50" customWidth="1"/>
    <col min="4" max="4" width="16.421875" style="50" customWidth="1"/>
    <col min="5" max="5" width="15.57421875" style="50" customWidth="1"/>
    <col min="6" max="6" width="16.57421875" style="50" customWidth="1"/>
    <col min="7" max="7" width="9.00390625" style="50" bestFit="1" customWidth="1"/>
    <col min="8" max="8" width="10.28125" style="50" customWidth="1"/>
    <col min="9" max="9" width="9.421875" style="50" customWidth="1"/>
    <col min="10" max="10" width="9.140625" style="50" customWidth="1"/>
    <col min="11" max="11" width="5.57421875" style="50" customWidth="1"/>
    <col min="12" max="14" width="7.7109375" style="50" customWidth="1"/>
    <col min="15" max="15" width="10.28125" style="50" customWidth="1"/>
    <col min="16" max="16" width="10.57421875" style="44" customWidth="1"/>
    <col min="17" max="16384" width="9.140625" style="44" customWidth="1"/>
  </cols>
  <sheetData>
    <row r="1" spans="1:15" ht="20.25">
      <c r="A1" s="79" t="s">
        <v>409</v>
      </c>
      <c r="B1" s="190" t="s">
        <v>0</v>
      </c>
      <c r="C1" s="190"/>
      <c r="D1" s="190"/>
      <c r="E1" s="190"/>
      <c r="F1" s="190"/>
      <c r="G1" s="190"/>
      <c r="H1" s="79"/>
      <c r="I1" s="79"/>
      <c r="J1" s="79"/>
      <c r="K1" s="79"/>
      <c r="L1" s="79"/>
      <c r="M1" s="79"/>
      <c r="N1" s="79"/>
      <c r="O1" s="79"/>
    </row>
    <row r="2" spans="1:15" ht="20.25">
      <c r="A2" s="44"/>
      <c r="B2" s="191" t="s">
        <v>1213</v>
      </c>
      <c r="C2" s="191"/>
      <c r="D2" s="191"/>
      <c r="E2" s="191"/>
      <c r="F2" s="191"/>
      <c r="G2" s="191"/>
      <c r="H2" s="54"/>
      <c r="I2" s="54"/>
      <c r="J2" s="54"/>
      <c r="K2" s="54"/>
      <c r="L2" s="54"/>
      <c r="M2" s="49"/>
      <c r="N2" s="49"/>
      <c r="O2" s="44"/>
    </row>
    <row r="3" spans="2:3" ht="20.25">
      <c r="B3" s="192" t="s">
        <v>231</v>
      </c>
      <c r="C3" s="192"/>
    </row>
    <row r="4" spans="2:7" ht="20.25">
      <c r="B4" s="55" t="s">
        <v>3</v>
      </c>
      <c r="C4" s="55" t="s">
        <v>232</v>
      </c>
      <c r="D4" s="55" t="s">
        <v>233</v>
      </c>
      <c r="E4" s="55" t="s">
        <v>236</v>
      </c>
      <c r="F4" s="55" t="s">
        <v>234</v>
      </c>
      <c r="G4" s="55" t="s">
        <v>235</v>
      </c>
    </row>
    <row r="5" spans="2:7" ht="20.25">
      <c r="B5" s="55">
        <v>1</v>
      </c>
      <c r="C5" s="56" t="s">
        <v>186</v>
      </c>
      <c r="D5" s="55" t="s">
        <v>1214</v>
      </c>
      <c r="E5" s="55">
        <v>31</v>
      </c>
      <c r="F5" s="58">
        <v>1720.2</v>
      </c>
      <c r="G5" s="56"/>
    </row>
    <row r="6" spans="2:7" ht="20.25">
      <c r="B6" s="55">
        <v>2</v>
      </c>
      <c r="C6" s="56" t="s">
        <v>187</v>
      </c>
      <c r="D6" s="55" t="s">
        <v>1214</v>
      </c>
      <c r="E6" s="55">
        <v>10</v>
      </c>
      <c r="F6" s="57">
        <v>732.6</v>
      </c>
      <c r="G6" s="56"/>
    </row>
    <row r="7" spans="2:7" ht="20.25">
      <c r="B7" s="55">
        <v>3</v>
      </c>
      <c r="C7" s="56" t="s">
        <v>188</v>
      </c>
      <c r="D7" s="55" t="s">
        <v>1214</v>
      </c>
      <c r="E7" s="55">
        <v>15</v>
      </c>
      <c r="F7" s="58">
        <v>1146</v>
      </c>
      <c r="G7" s="56"/>
    </row>
    <row r="8" spans="2:7" ht="20.25">
      <c r="B8" s="55">
        <v>4</v>
      </c>
      <c r="C8" s="56" t="s">
        <v>189</v>
      </c>
      <c r="D8" s="55" t="s">
        <v>1214</v>
      </c>
      <c r="E8" s="55">
        <v>11</v>
      </c>
      <c r="F8" s="58">
        <v>364.7</v>
      </c>
      <c r="G8" s="56"/>
    </row>
    <row r="9" spans="2:7" ht="20.25">
      <c r="B9" s="55">
        <v>5</v>
      </c>
      <c r="C9" s="56" t="s">
        <v>190</v>
      </c>
      <c r="D9" s="55" t="s">
        <v>1214</v>
      </c>
      <c r="E9" s="59">
        <v>2</v>
      </c>
      <c r="F9" s="58">
        <v>1150.8</v>
      </c>
      <c r="G9" s="56"/>
    </row>
    <row r="10" spans="2:7" ht="20.25">
      <c r="B10" s="55">
        <v>6</v>
      </c>
      <c r="C10" s="56" t="s">
        <v>191</v>
      </c>
      <c r="D10" s="55" t="s">
        <v>1214</v>
      </c>
      <c r="E10" s="55">
        <v>22</v>
      </c>
      <c r="F10" s="58">
        <v>1072.2</v>
      </c>
      <c r="G10" s="56"/>
    </row>
    <row r="11" spans="2:7" ht="20.25">
      <c r="B11" s="55">
        <v>7</v>
      </c>
      <c r="C11" s="56" t="s">
        <v>192</v>
      </c>
      <c r="D11" s="55" t="s">
        <v>1214</v>
      </c>
      <c r="E11" s="55">
        <v>13</v>
      </c>
      <c r="F11" s="58">
        <v>1032</v>
      </c>
      <c r="G11" s="56"/>
    </row>
    <row r="12" spans="2:7" ht="20.25">
      <c r="B12" s="55">
        <v>8</v>
      </c>
      <c r="C12" s="56" t="s">
        <v>193</v>
      </c>
      <c r="D12" s="55" t="s">
        <v>1214</v>
      </c>
      <c r="E12" s="55">
        <v>1</v>
      </c>
      <c r="F12" s="58">
        <v>149.7</v>
      </c>
      <c r="G12" s="56"/>
    </row>
    <row r="13" spans="2:7" ht="20.25">
      <c r="B13" s="55">
        <v>9</v>
      </c>
      <c r="C13" s="56" t="s">
        <v>194</v>
      </c>
      <c r="D13" s="55" t="s">
        <v>1214</v>
      </c>
      <c r="E13" s="55">
        <v>17</v>
      </c>
      <c r="F13" s="58">
        <v>844.8</v>
      </c>
      <c r="G13" s="56"/>
    </row>
    <row r="14" spans="2:7" ht="20.25">
      <c r="B14" s="55">
        <v>10</v>
      </c>
      <c r="C14" s="56" t="s">
        <v>195</v>
      </c>
      <c r="D14" s="55" t="s">
        <v>1214</v>
      </c>
      <c r="E14" s="55">
        <v>11</v>
      </c>
      <c r="F14" s="58">
        <v>739</v>
      </c>
      <c r="G14" s="56"/>
    </row>
    <row r="15" spans="2:7" ht="20.25">
      <c r="B15" s="55">
        <v>11</v>
      </c>
      <c r="C15" s="56" t="s">
        <v>196</v>
      </c>
      <c r="D15" s="55" t="s">
        <v>1214</v>
      </c>
      <c r="E15" s="55">
        <v>26</v>
      </c>
      <c r="F15" s="58">
        <v>2142.9</v>
      </c>
      <c r="G15" s="56"/>
    </row>
    <row r="16" spans="2:7" ht="20.25">
      <c r="B16" s="55">
        <v>12</v>
      </c>
      <c r="C16" s="56" t="s">
        <v>197</v>
      </c>
      <c r="D16" s="55" t="s">
        <v>1214</v>
      </c>
      <c r="E16" s="55">
        <v>42</v>
      </c>
      <c r="F16" s="58">
        <v>2986</v>
      </c>
      <c r="G16" s="56"/>
    </row>
    <row r="17" spans="2:7" ht="20.25">
      <c r="B17" s="55">
        <v>13</v>
      </c>
      <c r="C17" s="56" t="s">
        <v>198</v>
      </c>
      <c r="D17" s="55" t="s">
        <v>1214</v>
      </c>
      <c r="E17" s="55">
        <v>31</v>
      </c>
      <c r="F17" s="58">
        <v>2217.2</v>
      </c>
      <c r="G17" s="56"/>
    </row>
    <row r="18" spans="2:7" ht="20.25">
      <c r="B18" s="55">
        <v>14</v>
      </c>
      <c r="C18" s="56" t="s">
        <v>211</v>
      </c>
      <c r="D18" s="55" t="s">
        <v>1214</v>
      </c>
      <c r="E18" s="55">
        <v>14</v>
      </c>
      <c r="F18" s="58">
        <v>1054.1</v>
      </c>
      <c r="G18" s="56"/>
    </row>
    <row r="19" spans="2:7" ht="21" thickBot="1">
      <c r="B19" s="193" t="s">
        <v>184</v>
      </c>
      <c r="C19" s="194"/>
      <c r="D19" s="195"/>
      <c r="E19" s="55">
        <f>SUM(E5:E18)</f>
        <v>246</v>
      </c>
      <c r="F19" s="75">
        <f>SUM(F5:F18)</f>
        <v>17352.199999999997</v>
      </c>
      <c r="G19" s="56"/>
    </row>
    <row r="20" ht="21" thickTop="1">
      <c r="B20" s="74" t="s">
        <v>238</v>
      </c>
    </row>
    <row r="21" spans="2:7" ht="20.25">
      <c r="B21" s="55" t="s">
        <v>3</v>
      </c>
      <c r="C21" s="55" t="s">
        <v>232</v>
      </c>
      <c r="D21" s="55" t="s">
        <v>233</v>
      </c>
      <c r="E21" s="55" t="s">
        <v>236</v>
      </c>
      <c r="F21" s="55" t="s">
        <v>234</v>
      </c>
      <c r="G21" s="55" t="s">
        <v>235</v>
      </c>
    </row>
    <row r="22" spans="2:7" s="50" customFormat="1" ht="20.25">
      <c r="B22" s="59">
        <v>1</v>
      </c>
      <c r="C22" s="56" t="s">
        <v>1215</v>
      </c>
      <c r="D22" s="55">
        <v>2556</v>
      </c>
      <c r="E22" s="59">
        <v>1</v>
      </c>
      <c r="F22" s="59">
        <v>600</v>
      </c>
      <c r="G22" s="56"/>
    </row>
    <row r="23" spans="2:7" s="50" customFormat="1" ht="20.25">
      <c r="B23" s="59">
        <v>2</v>
      </c>
      <c r="C23" s="56" t="s">
        <v>197</v>
      </c>
      <c r="D23" s="154">
        <v>2559</v>
      </c>
      <c r="E23" s="59">
        <v>3</v>
      </c>
      <c r="F23" s="92">
        <v>648</v>
      </c>
      <c r="G23" s="56"/>
    </row>
    <row r="24" spans="2:7" s="50" customFormat="1" ht="21" thickBot="1">
      <c r="B24" s="193" t="s">
        <v>184</v>
      </c>
      <c r="C24" s="194"/>
      <c r="D24" s="195"/>
      <c r="E24" s="55">
        <v>4</v>
      </c>
      <c r="F24" s="155">
        <v>1248</v>
      </c>
      <c r="G24" s="56"/>
    </row>
    <row r="25" spans="2:7" s="50" customFormat="1" ht="21" thickTop="1">
      <c r="B25" s="88"/>
      <c r="C25" s="88"/>
      <c r="D25" s="88"/>
      <c r="E25" s="88"/>
      <c r="F25" s="152"/>
      <c r="G25" s="44"/>
    </row>
    <row r="26" s="50" customFormat="1" ht="20.25">
      <c r="B26" s="74" t="s">
        <v>239</v>
      </c>
    </row>
    <row r="27" spans="2:7" s="50" customFormat="1" ht="20.25">
      <c r="B27" s="55" t="s">
        <v>3</v>
      </c>
      <c r="C27" s="55" t="s">
        <v>232</v>
      </c>
      <c r="D27" s="55" t="s">
        <v>233</v>
      </c>
      <c r="E27" s="55" t="s">
        <v>236</v>
      </c>
      <c r="F27" s="55" t="s">
        <v>234</v>
      </c>
      <c r="G27" s="55" t="s">
        <v>235</v>
      </c>
    </row>
    <row r="28" spans="2:7" s="50" customFormat="1" ht="20.25">
      <c r="B28" s="59">
        <v>1</v>
      </c>
      <c r="C28" s="56" t="s">
        <v>189</v>
      </c>
      <c r="D28" s="55">
        <v>2556</v>
      </c>
      <c r="E28" s="59">
        <v>1</v>
      </c>
      <c r="F28" s="59">
        <v>400</v>
      </c>
      <c r="G28" s="55"/>
    </row>
    <row r="29" spans="2:7" s="50" customFormat="1" ht="21" thickBot="1">
      <c r="B29" s="193" t="s">
        <v>184</v>
      </c>
      <c r="C29" s="194"/>
      <c r="D29" s="195"/>
      <c r="E29" s="55">
        <v>1</v>
      </c>
      <c r="F29" s="76">
        <f>SUM(F28)</f>
        <v>400</v>
      </c>
      <c r="G29" s="56"/>
    </row>
    <row r="30" spans="3:7" s="50" customFormat="1" ht="21.75" thickBot="1" thickTop="1">
      <c r="C30" s="188" t="s">
        <v>1216</v>
      </c>
      <c r="D30" s="188"/>
      <c r="F30" s="78">
        <f>SUM(F19+F24+F29)</f>
        <v>19000.199999999997</v>
      </c>
      <c r="G30" s="50" t="s">
        <v>240</v>
      </c>
    </row>
    <row r="31" s="50" customFormat="1" ht="21" thickTop="1"/>
    <row r="32" spans="2:6" s="50" customFormat="1" ht="24.75" customHeight="1">
      <c r="B32" s="50" t="s">
        <v>410</v>
      </c>
      <c r="D32" s="50" t="s">
        <v>412</v>
      </c>
      <c r="F32" s="50" t="s">
        <v>430</v>
      </c>
    </row>
    <row r="33" spans="2:8" s="50" customFormat="1" ht="20.25">
      <c r="B33" s="189" t="s">
        <v>432</v>
      </c>
      <c r="C33" s="189"/>
      <c r="D33" s="189"/>
      <c r="E33" s="189"/>
      <c r="F33" s="189"/>
      <c r="G33" s="189"/>
      <c r="H33" s="189"/>
    </row>
    <row r="34" spans="2:9" s="50" customFormat="1" ht="20.25">
      <c r="B34" s="189" t="s">
        <v>1217</v>
      </c>
      <c r="C34" s="189"/>
      <c r="D34" s="189"/>
      <c r="E34" s="189"/>
      <c r="F34" s="189"/>
      <c r="G34" s="189"/>
      <c r="H34" s="189"/>
      <c r="I34" s="189"/>
    </row>
    <row r="35" s="50" customFormat="1" ht="20.25">
      <c r="E35" s="53"/>
    </row>
    <row r="36" spans="1:7" s="50" customFormat="1" ht="25.5" customHeight="1">
      <c r="A36" s="185" t="s">
        <v>425</v>
      </c>
      <c r="B36" s="185"/>
      <c r="C36" s="185"/>
      <c r="D36" s="185"/>
      <c r="E36" s="185"/>
      <c r="F36" s="185"/>
      <c r="G36" s="185"/>
    </row>
    <row r="37" spans="1:7" s="50" customFormat="1" ht="20.25">
      <c r="A37" s="185" t="s">
        <v>396</v>
      </c>
      <c r="B37" s="185"/>
      <c r="C37" s="185"/>
      <c r="D37" s="185"/>
      <c r="E37" s="185"/>
      <c r="F37" s="185"/>
      <c r="G37" s="185"/>
    </row>
  </sheetData>
  <sheetProtection/>
  <mergeCells count="11">
    <mergeCell ref="B29:D29"/>
    <mergeCell ref="C30:D30"/>
    <mergeCell ref="B33:H33"/>
    <mergeCell ref="B34:I34"/>
    <mergeCell ref="A36:G36"/>
    <mergeCell ref="A37:G37"/>
    <mergeCell ref="B1:G1"/>
    <mergeCell ref="B2:G2"/>
    <mergeCell ref="B3:C3"/>
    <mergeCell ref="B19:D19"/>
    <mergeCell ref="B24:D24"/>
  </mergeCells>
  <printOptions/>
  <pageMargins left="0.15748031496062992" right="0" top="0.1968503937007874" bottom="0.15748031496062992" header="0.15748031496062992" footer="0.1968503937007874"/>
  <pageSetup horizontalDpi="600" verticalDpi="600" orientation="portrait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6"/>
  <sheetViews>
    <sheetView zoomScale="85" zoomScaleNormal="85" zoomScalePageLayoutView="0" workbookViewId="0" topLeftCell="A1">
      <selection activeCell="J16" sqref="J16"/>
    </sheetView>
  </sheetViews>
  <sheetFormatPr defaultColWidth="9.140625" defaultRowHeight="12.75"/>
  <cols>
    <col min="1" max="1" width="5.57421875" style="50" customWidth="1"/>
    <col min="2" max="2" width="8.28125" style="50" customWidth="1"/>
    <col min="3" max="3" width="26.140625" style="50" customWidth="1"/>
    <col min="4" max="4" width="16.421875" style="50" customWidth="1"/>
    <col min="5" max="5" width="15.57421875" style="50" customWidth="1"/>
    <col min="6" max="6" width="16.57421875" style="50" customWidth="1"/>
    <col min="7" max="7" width="9.00390625" style="50" bestFit="1" customWidth="1"/>
    <col min="8" max="8" width="10.28125" style="50" customWidth="1"/>
    <col min="9" max="9" width="9.421875" style="50" customWidth="1"/>
    <col min="10" max="10" width="9.140625" style="50" customWidth="1"/>
    <col min="11" max="11" width="5.57421875" style="50" customWidth="1"/>
    <col min="12" max="14" width="7.7109375" style="50" customWidth="1"/>
    <col min="15" max="15" width="10.28125" style="50" customWidth="1"/>
    <col min="16" max="16" width="10.57421875" style="44" customWidth="1"/>
    <col min="17" max="16384" width="9.140625" style="44" customWidth="1"/>
  </cols>
  <sheetData>
    <row r="1" spans="1:15" ht="20.25">
      <c r="A1" s="79" t="s">
        <v>409</v>
      </c>
      <c r="B1" s="190" t="s">
        <v>0</v>
      </c>
      <c r="C1" s="190"/>
      <c r="D1" s="190"/>
      <c r="E1" s="190"/>
      <c r="F1" s="190"/>
      <c r="G1" s="190"/>
      <c r="H1" s="79"/>
      <c r="I1" s="79"/>
      <c r="J1" s="79"/>
      <c r="K1" s="79"/>
      <c r="L1" s="79"/>
      <c r="M1" s="79"/>
      <c r="N1" s="79"/>
      <c r="O1" s="79"/>
    </row>
    <row r="2" spans="1:15" ht="20.25">
      <c r="A2" s="44"/>
      <c r="B2" s="191" t="s">
        <v>828</v>
      </c>
      <c r="C2" s="191"/>
      <c r="D2" s="191"/>
      <c r="E2" s="191"/>
      <c r="F2" s="191"/>
      <c r="G2" s="191"/>
      <c r="H2" s="54"/>
      <c r="I2" s="54"/>
      <c r="J2" s="54"/>
      <c r="K2" s="54"/>
      <c r="L2" s="54"/>
      <c r="M2" s="49"/>
      <c r="N2" s="49"/>
      <c r="O2" s="44"/>
    </row>
    <row r="3" spans="2:3" ht="20.25">
      <c r="B3" s="192" t="s">
        <v>231</v>
      </c>
      <c r="C3" s="192"/>
    </row>
    <row r="4" spans="2:7" ht="20.25">
      <c r="B4" s="55" t="s">
        <v>3</v>
      </c>
      <c r="C4" s="55" t="s">
        <v>232</v>
      </c>
      <c r="D4" s="55" t="s">
        <v>233</v>
      </c>
      <c r="E4" s="55" t="s">
        <v>236</v>
      </c>
      <c r="F4" s="55" t="s">
        <v>234</v>
      </c>
      <c r="G4" s="55" t="s">
        <v>235</v>
      </c>
    </row>
    <row r="5" spans="2:7" ht="20.25">
      <c r="B5" s="55">
        <v>1</v>
      </c>
      <c r="C5" s="56" t="s">
        <v>186</v>
      </c>
      <c r="D5" s="55" t="s">
        <v>829</v>
      </c>
      <c r="E5" s="55">
        <v>21</v>
      </c>
      <c r="F5" s="58">
        <v>663.1</v>
      </c>
      <c r="G5" s="56"/>
    </row>
    <row r="6" spans="2:7" ht="20.25">
      <c r="B6" s="55">
        <v>2</v>
      </c>
      <c r="C6" s="56" t="s">
        <v>187</v>
      </c>
      <c r="D6" s="55" t="s">
        <v>829</v>
      </c>
      <c r="E6" s="55">
        <v>10</v>
      </c>
      <c r="F6" s="57">
        <v>626.4</v>
      </c>
      <c r="G6" s="56"/>
    </row>
    <row r="7" spans="2:7" ht="20.25">
      <c r="B7" s="55">
        <v>3</v>
      </c>
      <c r="C7" s="56" t="s">
        <v>188</v>
      </c>
      <c r="D7" s="55" t="s">
        <v>829</v>
      </c>
      <c r="E7" s="55">
        <v>16</v>
      </c>
      <c r="F7" s="58">
        <v>654.6</v>
      </c>
      <c r="G7" s="56"/>
    </row>
    <row r="8" spans="2:7" ht="20.25">
      <c r="B8" s="55">
        <v>4</v>
      </c>
      <c r="C8" s="56" t="s">
        <v>189</v>
      </c>
      <c r="D8" s="55" t="s">
        <v>829</v>
      </c>
      <c r="E8" s="55">
        <v>14</v>
      </c>
      <c r="F8" s="58">
        <v>331.9</v>
      </c>
      <c r="G8" s="56"/>
    </row>
    <row r="9" spans="2:7" ht="20.25">
      <c r="B9" s="55">
        <v>5</v>
      </c>
      <c r="C9" s="56" t="s">
        <v>190</v>
      </c>
      <c r="D9" s="55" t="s">
        <v>829</v>
      </c>
      <c r="E9" s="59">
        <v>5</v>
      </c>
      <c r="F9" s="58">
        <v>712.6</v>
      </c>
      <c r="G9" s="56"/>
    </row>
    <row r="10" spans="2:7" ht="20.25">
      <c r="B10" s="55">
        <v>6</v>
      </c>
      <c r="C10" s="56" t="s">
        <v>191</v>
      </c>
      <c r="D10" s="55" t="s">
        <v>829</v>
      </c>
      <c r="E10" s="55">
        <v>26</v>
      </c>
      <c r="F10" s="58">
        <v>1085.5</v>
      </c>
      <c r="G10" s="56"/>
    </row>
    <row r="11" spans="2:7" ht="20.25">
      <c r="B11" s="55">
        <v>7</v>
      </c>
      <c r="C11" s="56" t="s">
        <v>192</v>
      </c>
      <c r="D11" s="55" t="s">
        <v>829</v>
      </c>
      <c r="E11" s="55">
        <v>18</v>
      </c>
      <c r="F11" s="58">
        <v>1069.7</v>
      </c>
      <c r="G11" s="56"/>
    </row>
    <row r="12" spans="2:7" ht="20.25">
      <c r="B12" s="55">
        <v>8</v>
      </c>
      <c r="C12" s="56" t="s">
        <v>193</v>
      </c>
      <c r="D12" s="55" t="s">
        <v>829</v>
      </c>
      <c r="E12" s="55">
        <v>6</v>
      </c>
      <c r="F12" s="58">
        <v>368.1</v>
      </c>
      <c r="G12" s="56"/>
    </row>
    <row r="13" spans="2:7" ht="20.25">
      <c r="B13" s="55">
        <v>9</v>
      </c>
      <c r="C13" s="56" t="s">
        <v>194</v>
      </c>
      <c r="D13" s="55" t="s">
        <v>829</v>
      </c>
      <c r="E13" s="55">
        <v>16</v>
      </c>
      <c r="F13" s="58">
        <v>544.2</v>
      </c>
      <c r="G13" s="56"/>
    </row>
    <row r="14" spans="2:7" ht="20.25">
      <c r="B14" s="55">
        <v>10</v>
      </c>
      <c r="C14" s="56" t="s">
        <v>195</v>
      </c>
      <c r="D14" s="55" t="s">
        <v>829</v>
      </c>
      <c r="E14" s="55">
        <v>5</v>
      </c>
      <c r="F14" s="58">
        <v>250.5</v>
      </c>
      <c r="G14" s="56"/>
    </row>
    <row r="15" spans="2:7" ht="20.25">
      <c r="B15" s="55">
        <v>11</v>
      </c>
      <c r="C15" s="56" t="s">
        <v>196</v>
      </c>
      <c r="D15" s="55" t="s">
        <v>829</v>
      </c>
      <c r="E15" s="55">
        <v>24</v>
      </c>
      <c r="F15" s="58">
        <v>1371.6</v>
      </c>
      <c r="G15" s="56"/>
    </row>
    <row r="16" spans="2:7" ht="20.25">
      <c r="B16" s="55">
        <v>12</v>
      </c>
      <c r="C16" s="56" t="s">
        <v>197</v>
      </c>
      <c r="D16" s="55" t="s">
        <v>829</v>
      </c>
      <c r="E16" s="55">
        <v>32</v>
      </c>
      <c r="F16" s="58">
        <v>1563.9</v>
      </c>
      <c r="G16" s="56"/>
    </row>
    <row r="17" spans="2:7" ht="20.25">
      <c r="B17" s="55">
        <v>13</v>
      </c>
      <c r="C17" s="56" t="s">
        <v>198</v>
      </c>
      <c r="D17" s="55" t="s">
        <v>829</v>
      </c>
      <c r="E17" s="55">
        <v>22</v>
      </c>
      <c r="F17" s="58">
        <v>1138.5</v>
      </c>
      <c r="G17" s="56"/>
    </row>
    <row r="18" spans="2:7" ht="20.25">
      <c r="B18" s="55">
        <v>14</v>
      </c>
      <c r="C18" s="56" t="s">
        <v>211</v>
      </c>
      <c r="D18" s="55" t="s">
        <v>829</v>
      </c>
      <c r="E18" s="55">
        <v>12</v>
      </c>
      <c r="F18" s="58">
        <v>854.8</v>
      </c>
      <c r="G18" s="56"/>
    </row>
    <row r="19" spans="2:7" ht="21" thickBot="1">
      <c r="B19" s="193" t="s">
        <v>184</v>
      </c>
      <c r="C19" s="194"/>
      <c r="D19" s="195"/>
      <c r="E19" s="55">
        <f>SUM(E5:E18)</f>
        <v>227</v>
      </c>
      <c r="F19" s="75">
        <f>SUM(F5:F18)</f>
        <v>11235.4</v>
      </c>
      <c r="G19" s="56"/>
    </row>
    <row r="20" ht="21" thickTop="1">
      <c r="B20" s="74" t="s">
        <v>238</v>
      </c>
    </row>
    <row r="21" spans="2:7" ht="20.25">
      <c r="B21" s="55" t="s">
        <v>3</v>
      </c>
      <c r="C21" s="55" t="s">
        <v>232</v>
      </c>
      <c r="D21" s="55" t="s">
        <v>233</v>
      </c>
      <c r="E21" s="55" t="s">
        <v>236</v>
      </c>
      <c r="F21" s="55" t="s">
        <v>234</v>
      </c>
      <c r="G21" s="55" t="s">
        <v>235</v>
      </c>
    </row>
    <row r="22" spans="2:7" ht="20.25">
      <c r="B22" s="59">
        <v>1</v>
      </c>
      <c r="C22" s="56" t="s">
        <v>189</v>
      </c>
      <c r="D22" s="55">
        <v>2556</v>
      </c>
      <c r="E22" s="59">
        <v>1</v>
      </c>
      <c r="F22" s="59">
        <v>600</v>
      </c>
      <c r="G22" s="56"/>
    </row>
    <row r="23" spans="2:7" ht="21" thickBot="1">
      <c r="B23" s="193" t="s">
        <v>184</v>
      </c>
      <c r="C23" s="194"/>
      <c r="D23" s="195"/>
      <c r="E23" s="55">
        <v>4</v>
      </c>
      <c r="F23" s="77">
        <f>SUM(F22:F22)</f>
        <v>600</v>
      </c>
      <c r="G23" s="56"/>
    </row>
    <row r="24" spans="2:7" ht="21" thickTop="1">
      <c r="B24" s="88"/>
      <c r="C24" s="88"/>
      <c r="D24" s="88"/>
      <c r="E24" s="88"/>
      <c r="F24" s="152"/>
      <c r="G24" s="44"/>
    </row>
    <row r="25" ht="20.25">
      <c r="B25" s="74" t="s">
        <v>239</v>
      </c>
    </row>
    <row r="26" spans="2:7" ht="20.25">
      <c r="B26" s="55" t="s">
        <v>3</v>
      </c>
      <c r="C26" s="55" t="s">
        <v>232</v>
      </c>
      <c r="D26" s="55" t="s">
        <v>233</v>
      </c>
      <c r="E26" s="55" t="s">
        <v>236</v>
      </c>
      <c r="F26" s="55" t="s">
        <v>234</v>
      </c>
      <c r="G26" s="55" t="s">
        <v>235</v>
      </c>
    </row>
    <row r="27" spans="2:7" ht="20.25">
      <c r="B27" s="59">
        <v>1</v>
      </c>
      <c r="C27" s="56" t="s">
        <v>189</v>
      </c>
      <c r="D27" s="55">
        <v>2556</v>
      </c>
      <c r="E27" s="59">
        <v>1</v>
      </c>
      <c r="F27" s="59">
        <v>400</v>
      </c>
      <c r="G27" s="55"/>
    </row>
    <row r="28" spans="2:7" ht="21" thickBot="1">
      <c r="B28" s="193" t="s">
        <v>184</v>
      </c>
      <c r="C28" s="194"/>
      <c r="D28" s="195"/>
      <c r="E28" s="55">
        <v>1</v>
      </c>
      <c r="F28" s="76">
        <f>SUM(F27)</f>
        <v>400</v>
      </c>
      <c r="G28" s="56"/>
    </row>
    <row r="29" spans="3:7" ht="21.75" thickBot="1" thickTop="1">
      <c r="C29" s="188" t="s">
        <v>830</v>
      </c>
      <c r="D29" s="188"/>
      <c r="F29" s="78">
        <f>SUM(F19+F23+F28)</f>
        <v>12235.4</v>
      </c>
      <c r="G29" s="50" t="s">
        <v>240</v>
      </c>
    </row>
    <row r="30" ht="21" thickTop="1"/>
    <row r="31" spans="2:6" ht="24.75" customHeight="1">
      <c r="B31" s="50" t="s">
        <v>410</v>
      </c>
      <c r="D31" s="50" t="s">
        <v>412</v>
      </c>
      <c r="F31" s="50" t="s">
        <v>430</v>
      </c>
    </row>
    <row r="32" spans="2:8" ht="20.25">
      <c r="B32" s="189" t="s">
        <v>432</v>
      </c>
      <c r="C32" s="189"/>
      <c r="D32" s="189"/>
      <c r="E32" s="189"/>
      <c r="F32" s="189"/>
      <c r="G32" s="189"/>
      <c r="H32" s="189"/>
    </row>
    <row r="33" spans="2:9" ht="20.25">
      <c r="B33" s="189" t="s">
        <v>433</v>
      </c>
      <c r="C33" s="189"/>
      <c r="D33" s="189"/>
      <c r="E33" s="189"/>
      <c r="F33" s="189"/>
      <c r="G33" s="189"/>
      <c r="H33" s="189"/>
      <c r="I33" s="189"/>
    </row>
    <row r="34" ht="20.25">
      <c r="E34" s="53"/>
    </row>
    <row r="35" spans="1:7" ht="25.5" customHeight="1">
      <c r="A35" s="185" t="s">
        <v>425</v>
      </c>
      <c r="B35" s="185"/>
      <c r="C35" s="185"/>
      <c r="D35" s="185"/>
      <c r="E35" s="185"/>
      <c r="F35" s="185"/>
      <c r="G35" s="185"/>
    </row>
    <row r="36" spans="1:7" ht="20.25">
      <c r="A36" s="185" t="s">
        <v>396</v>
      </c>
      <c r="B36" s="185"/>
      <c r="C36" s="185"/>
      <c r="D36" s="185"/>
      <c r="E36" s="185"/>
      <c r="F36" s="185"/>
      <c r="G36" s="185"/>
    </row>
  </sheetData>
  <sheetProtection/>
  <mergeCells count="11">
    <mergeCell ref="C29:D29"/>
    <mergeCell ref="A35:G35"/>
    <mergeCell ref="A36:G36"/>
    <mergeCell ref="B1:G1"/>
    <mergeCell ref="B2:G2"/>
    <mergeCell ref="B33:I33"/>
    <mergeCell ref="B32:H32"/>
    <mergeCell ref="B3:C3"/>
    <mergeCell ref="B19:D19"/>
    <mergeCell ref="B23:D23"/>
    <mergeCell ref="B28:D28"/>
  </mergeCells>
  <printOptions/>
  <pageMargins left="0.15748031496062992" right="0" top="0.1968503937007874" bottom="0.15748031496062992" header="0.15748031496062992" footer="0.1968503937007874"/>
  <pageSetup horizontalDpi="600" verticalDpi="600" orientation="portrait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6"/>
  <sheetViews>
    <sheetView zoomScale="85" zoomScaleNormal="85" zoomScalePageLayoutView="0" workbookViewId="0" topLeftCell="A19">
      <selection activeCell="B261" sqref="B261:C261"/>
    </sheetView>
  </sheetViews>
  <sheetFormatPr defaultColWidth="9.140625" defaultRowHeight="12.75"/>
  <cols>
    <col min="1" max="1" width="5.57421875" style="50" customWidth="1"/>
    <col min="2" max="2" width="8.28125" style="50" customWidth="1"/>
    <col min="3" max="3" width="26.140625" style="50" customWidth="1"/>
    <col min="4" max="4" width="16.421875" style="50" customWidth="1"/>
    <col min="5" max="5" width="15.57421875" style="50" customWidth="1"/>
    <col min="6" max="6" width="16.57421875" style="50" customWidth="1"/>
    <col min="7" max="7" width="9.00390625" style="50" bestFit="1" customWidth="1"/>
    <col min="8" max="8" width="10.28125" style="50" customWidth="1"/>
    <col min="9" max="9" width="9.421875" style="50" customWidth="1"/>
    <col min="10" max="10" width="9.140625" style="50" customWidth="1"/>
    <col min="11" max="11" width="5.57421875" style="50" customWidth="1"/>
    <col min="12" max="14" width="7.7109375" style="50" customWidth="1"/>
    <col min="15" max="15" width="10.28125" style="50" customWidth="1"/>
    <col min="16" max="16" width="10.57421875" style="44" customWidth="1"/>
    <col min="17" max="16384" width="9.140625" style="44" customWidth="1"/>
  </cols>
  <sheetData>
    <row r="1" spans="1:15" ht="20.25">
      <c r="A1" s="79" t="s">
        <v>409</v>
      </c>
      <c r="B1" s="190" t="s">
        <v>0</v>
      </c>
      <c r="C1" s="190"/>
      <c r="D1" s="190"/>
      <c r="E1" s="190"/>
      <c r="F1" s="190"/>
      <c r="G1" s="190"/>
      <c r="H1" s="79"/>
      <c r="I1" s="79"/>
      <c r="J1" s="79"/>
      <c r="K1" s="79"/>
      <c r="L1" s="79"/>
      <c r="M1" s="79"/>
      <c r="N1" s="79"/>
      <c r="O1" s="79"/>
    </row>
    <row r="2" spans="1:15" ht="20.25">
      <c r="A2" s="44"/>
      <c r="B2" s="191" t="s">
        <v>426</v>
      </c>
      <c r="C2" s="191"/>
      <c r="D2" s="191"/>
      <c r="E2" s="191"/>
      <c r="F2" s="191"/>
      <c r="G2" s="191"/>
      <c r="H2" s="54"/>
      <c r="I2" s="54"/>
      <c r="J2" s="54"/>
      <c r="K2" s="54"/>
      <c r="L2" s="54"/>
      <c r="M2" s="49"/>
      <c r="N2" s="49"/>
      <c r="O2" s="44"/>
    </row>
    <row r="3" spans="2:3" ht="20.25">
      <c r="B3" s="192" t="s">
        <v>231</v>
      </c>
      <c r="C3" s="192"/>
    </row>
    <row r="4" spans="2:7" ht="20.25">
      <c r="B4" s="55" t="s">
        <v>3</v>
      </c>
      <c r="C4" s="55" t="s">
        <v>232</v>
      </c>
      <c r="D4" s="55" t="s">
        <v>233</v>
      </c>
      <c r="E4" s="55" t="s">
        <v>236</v>
      </c>
      <c r="F4" s="55" t="s">
        <v>234</v>
      </c>
      <c r="G4" s="55" t="s">
        <v>235</v>
      </c>
    </row>
    <row r="5" spans="2:7" ht="20.25">
      <c r="B5" s="55">
        <v>1</v>
      </c>
      <c r="C5" s="56" t="s">
        <v>186</v>
      </c>
      <c r="D5" s="55" t="s">
        <v>408</v>
      </c>
      <c r="E5" s="55">
        <v>13</v>
      </c>
      <c r="F5" s="58">
        <v>483.9</v>
      </c>
      <c r="G5" s="56"/>
    </row>
    <row r="6" spans="2:7" ht="20.25">
      <c r="B6" s="55">
        <v>2</v>
      </c>
      <c r="C6" s="56" t="s">
        <v>187</v>
      </c>
      <c r="D6" s="55" t="s">
        <v>408</v>
      </c>
      <c r="E6" s="55">
        <v>0</v>
      </c>
      <c r="F6" s="57">
        <v>0</v>
      </c>
      <c r="G6" s="56"/>
    </row>
    <row r="7" spans="2:7" ht="20.25">
      <c r="B7" s="55">
        <v>3</v>
      </c>
      <c r="C7" s="56" t="s">
        <v>188</v>
      </c>
      <c r="D7" s="55" t="s">
        <v>408</v>
      </c>
      <c r="E7" s="55">
        <v>11</v>
      </c>
      <c r="F7" s="58">
        <v>379.7</v>
      </c>
      <c r="G7" s="56"/>
    </row>
    <row r="8" spans="2:7" ht="20.25">
      <c r="B8" s="55">
        <v>4</v>
      </c>
      <c r="C8" s="56" t="s">
        <v>189</v>
      </c>
      <c r="D8" s="55" t="s">
        <v>408</v>
      </c>
      <c r="E8" s="55">
        <v>3</v>
      </c>
      <c r="F8" s="58">
        <v>69.1</v>
      </c>
      <c r="G8" s="56"/>
    </row>
    <row r="9" spans="2:7" ht="20.25">
      <c r="B9" s="55">
        <v>5</v>
      </c>
      <c r="C9" s="56" t="s">
        <v>190</v>
      </c>
      <c r="D9" s="55" t="s">
        <v>408</v>
      </c>
      <c r="E9" s="59">
        <v>0</v>
      </c>
      <c r="F9" s="58">
        <v>0</v>
      </c>
      <c r="G9" s="56"/>
    </row>
    <row r="10" spans="2:7" ht="20.25">
      <c r="B10" s="55">
        <v>6</v>
      </c>
      <c r="C10" s="56" t="s">
        <v>191</v>
      </c>
      <c r="D10" s="55" t="s">
        <v>408</v>
      </c>
      <c r="E10" s="55">
        <v>10</v>
      </c>
      <c r="F10" s="58">
        <v>711.2</v>
      </c>
      <c r="G10" s="56"/>
    </row>
    <row r="11" spans="2:7" ht="20.25">
      <c r="B11" s="55">
        <v>7</v>
      </c>
      <c r="C11" s="56" t="s">
        <v>237</v>
      </c>
      <c r="D11" s="55" t="s">
        <v>408</v>
      </c>
      <c r="E11" s="55">
        <v>5</v>
      </c>
      <c r="F11" s="58">
        <f>45.1+159.2</f>
        <v>204.29999999999998</v>
      </c>
      <c r="G11" s="56"/>
    </row>
    <row r="12" spans="2:7" ht="20.25">
      <c r="B12" s="55">
        <v>8</v>
      </c>
      <c r="C12" s="56" t="s">
        <v>193</v>
      </c>
      <c r="D12" s="55" t="s">
        <v>408</v>
      </c>
      <c r="E12" s="55">
        <v>0</v>
      </c>
      <c r="F12" s="58">
        <v>0</v>
      </c>
      <c r="G12" s="56"/>
    </row>
    <row r="13" spans="2:7" ht="20.25">
      <c r="B13" s="55">
        <v>9</v>
      </c>
      <c r="C13" s="56" t="s">
        <v>194</v>
      </c>
      <c r="D13" s="55" t="s">
        <v>408</v>
      </c>
      <c r="E13" s="55">
        <v>2</v>
      </c>
      <c r="F13" s="58">
        <v>187.9</v>
      </c>
      <c r="G13" s="56"/>
    </row>
    <row r="14" spans="2:7" ht="20.25">
      <c r="B14" s="55">
        <v>10</v>
      </c>
      <c r="C14" s="56" t="s">
        <v>195</v>
      </c>
      <c r="D14" s="55" t="s">
        <v>408</v>
      </c>
      <c r="E14" s="55">
        <v>3</v>
      </c>
      <c r="F14" s="58">
        <v>119.7</v>
      </c>
      <c r="G14" s="56"/>
    </row>
    <row r="15" spans="2:7" ht="20.25">
      <c r="B15" s="55">
        <v>11</v>
      </c>
      <c r="C15" s="56" t="s">
        <v>196</v>
      </c>
      <c r="D15" s="55" t="s">
        <v>408</v>
      </c>
      <c r="E15" s="55">
        <v>27</v>
      </c>
      <c r="F15" s="58">
        <v>1642.9</v>
      </c>
      <c r="G15" s="56"/>
    </row>
    <row r="16" spans="2:7" ht="20.25">
      <c r="B16" s="55">
        <v>12</v>
      </c>
      <c r="C16" s="56" t="s">
        <v>197</v>
      </c>
      <c r="D16" s="55" t="s">
        <v>408</v>
      </c>
      <c r="E16" s="55">
        <v>25</v>
      </c>
      <c r="F16" s="58">
        <v>1004</v>
      </c>
      <c r="G16" s="56"/>
    </row>
    <row r="17" spans="2:7" ht="20.25">
      <c r="B17" s="55">
        <v>13</v>
      </c>
      <c r="C17" s="56" t="s">
        <v>198</v>
      </c>
      <c r="D17" s="55" t="s">
        <v>408</v>
      </c>
      <c r="E17" s="55">
        <v>11</v>
      </c>
      <c r="F17" s="58">
        <v>555.4</v>
      </c>
      <c r="G17" s="56"/>
    </row>
    <row r="18" spans="2:7" ht="20.25">
      <c r="B18" s="55">
        <v>14</v>
      </c>
      <c r="C18" s="56" t="s">
        <v>211</v>
      </c>
      <c r="D18" s="55" t="s">
        <v>408</v>
      </c>
      <c r="E18" s="55">
        <v>13</v>
      </c>
      <c r="F18" s="58">
        <v>894</v>
      </c>
      <c r="G18" s="56"/>
    </row>
    <row r="19" spans="2:7" ht="21" thickBot="1">
      <c r="B19" s="193" t="s">
        <v>184</v>
      </c>
      <c r="C19" s="194"/>
      <c r="D19" s="195"/>
      <c r="E19" s="55">
        <f>SUM(E5:E18)</f>
        <v>123</v>
      </c>
      <c r="F19" s="75">
        <f>SUM(F5:F18)</f>
        <v>6252.1</v>
      </c>
      <c r="G19" s="56"/>
    </row>
    <row r="20" ht="21" thickTop="1">
      <c r="B20" s="74" t="s">
        <v>238</v>
      </c>
    </row>
    <row r="21" spans="2:7" ht="20.25">
      <c r="B21" s="55" t="s">
        <v>3</v>
      </c>
      <c r="C21" s="55" t="s">
        <v>232</v>
      </c>
      <c r="D21" s="55" t="s">
        <v>233</v>
      </c>
      <c r="E21" s="55" t="s">
        <v>236</v>
      </c>
      <c r="F21" s="55" t="s">
        <v>234</v>
      </c>
      <c r="G21" s="55" t="s">
        <v>235</v>
      </c>
    </row>
    <row r="22" spans="2:7" ht="20.25">
      <c r="B22" s="59">
        <v>1</v>
      </c>
      <c r="C22" s="56" t="s">
        <v>189</v>
      </c>
      <c r="D22" s="55">
        <v>2556</v>
      </c>
      <c r="E22" s="59">
        <v>1</v>
      </c>
      <c r="F22" s="59">
        <v>600</v>
      </c>
      <c r="G22" s="56"/>
    </row>
    <row r="23" spans="2:7" ht="20.25">
      <c r="B23" s="90">
        <v>2</v>
      </c>
      <c r="C23" s="91" t="s">
        <v>428</v>
      </c>
      <c r="D23" s="55">
        <v>2557</v>
      </c>
      <c r="E23" s="59">
        <v>1</v>
      </c>
      <c r="F23" s="92">
        <v>250</v>
      </c>
      <c r="G23" s="56"/>
    </row>
    <row r="24" spans="2:7" ht="21" thickBot="1">
      <c r="B24" s="193" t="s">
        <v>184</v>
      </c>
      <c r="C24" s="194"/>
      <c r="D24" s="195"/>
      <c r="E24" s="55">
        <v>4</v>
      </c>
      <c r="F24" s="77">
        <f>SUM(F22:F23)</f>
        <v>850</v>
      </c>
      <c r="G24" s="56"/>
    </row>
    <row r="25" ht="21" thickTop="1">
      <c r="B25" s="74" t="s">
        <v>239</v>
      </c>
    </row>
    <row r="26" spans="2:7" ht="20.25">
      <c r="B26" s="55" t="s">
        <v>3</v>
      </c>
      <c r="C26" s="55" t="s">
        <v>232</v>
      </c>
      <c r="D26" s="55" t="s">
        <v>233</v>
      </c>
      <c r="E26" s="55" t="s">
        <v>236</v>
      </c>
      <c r="F26" s="55" t="s">
        <v>234</v>
      </c>
      <c r="G26" s="55" t="s">
        <v>235</v>
      </c>
    </row>
    <row r="27" spans="2:7" ht="20.25">
      <c r="B27" s="59">
        <v>1</v>
      </c>
      <c r="C27" s="56" t="s">
        <v>189</v>
      </c>
      <c r="D27" s="55">
        <v>2556</v>
      </c>
      <c r="E27" s="59">
        <v>1</v>
      </c>
      <c r="F27" s="59">
        <v>400</v>
      </c>
      <c r="G27" s="55"/>
    </row>
    <row r="28" spans="2:7" ht="21" thickBot="1">
      <c r="B28" s="193" t="s">
        <v>184</v>
      </c>
      <c r="C28" s="194"/>
      <c r="D28" s="195"/>
      <c r="E28" s="55">
        <v>1</v>
      </c>
      <c r="F28" s="76">
        <f>SUM(F27)</f>
        <v>400</v>
      </c>
      <c r="G28" s="56"/>
    </row>
    <row r="29" spans="3:7" ht="21.75" thickBot="1" thickTop="1">
      <c r="C29" s="188" t="s">
        <v>431</v>
      </c>
      <c r="D29" s="188"/>
      <c r="F29" s="78">
        <f>SUM(F19+F24+F28)</f>
        <v>7502.1</v>
      </c>
      <c r="G29" s="50" t="s">
        <v>240</v>
      </c>
    </row>
    <row r="30" ht="21" thickTop="1"/>
    <row r="31" spans="2:6" ht="24.75" customHeight="1">
      <c r="B31" s="50" t="s">
        <v>410</v>
      </c>
      <c r="D31" s="50" t="s">
        <v>412</v>
      </c>
      <c r="F31" s="50" t="s">
        <v>430</v>
      </c>
    </row>
    <row r="32" spans="2:8" ht="20.25">
      <c r="B32" s="189" t="s">
        <v>432</v>
      </c>
      <c r="C32" s="189"/>
      <c r="D32" s="189"/>
      <c r="E32" s="189"/>
      <c r="F32" s="189"/>
      <c r="G32" s="189"/>
      <c r="H32" s="189"/>
    </row>
    <row r="33" spans="2:9" ht="20.25">
      <c r="B33" s="189" t="s">
        <v>433</v>
      </c>
      <c r="C33" s="189"/>
      <c r="D33" s="189"/>
      <c r="E33" s="189"/>
      <c r="F33" s="189"/>
      <c r="G33" s="189"/>
      <c r="H33" s="189"/>
      <c r="I33" s="189"/>
    </row>
    <row r="34" ht="20.25">
      <c r="E34" s="53"/>
    </row>
    <row r="35" spans="1:7" ht="25.5" customHeight="1">
      <c r="A35" s="185" t="s">
        <v>425</v>
      </c>
      <c r="B35" s="185"/>
      <c r="C35" s="185"/>
      <c r="D35" s="185"/>
      <c r="E35" s="185"/>
      <c r="F35" s="185"/>
      <c r="G35" s="185"/>
    </row>
    <row r="36" spans="1:7" ht="20.25">
      <c r="A36" s="185" t="s">
        <v>396</v>
      </c>
      <c r="B36" s="185"/>
      <c r="C36" s="185"/>
      <c r="D36" s="185"/>
      <c r="E36" s="185"/>
      <c r="F36" s="185"/>
      <c r="G36" s="185"/>
    </row>
  </sheetData>
  <sheetProtection/>
  <mergeCells count="11">
    <mergeCell ref="A35:G35"/>
    <mergeCell ref="A36:G36"/>
    <mergeCell ref="B1:G1"/>
    <mergeCell ref="B2:G2"/>
    <mergeCell ref="B33:I33"/>
    <mergeCell ref="B32:H32"/>
    <mergeCell ref="B3:C3"/>
    <mergeCell ref="B19:D19"/>
    <mergeCell ref="B24:D24"/>
    <mergeCell ref="B28:D28"/>
    <mergeCell ref="C29:D29"/>
  </mergeCells>
  <printOptions/>
  <pageMargins left="0.15748031496062992" right="0" top="0.1968503937007874" bottom="0.15748031496062992" header="0.15748031496062992" footer="0.1968503937007874"/>
  <pageSetup horizontalDpi="600" verticalDpi="600" orientation="portrait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9"/>
  <sheetViews>
    <sheetView zoomScale="85" zoomScaleNormal="85" zoomScalePageLayoutView="0" workbookViewId="0" topLeftCell="A10">
      <selection activeCell="B261" sqref="B261:C261"/>
    </sheetView>
  </sheetViews>
  <sheetFormatPr defaultColWidth="9.140625" defaultRowHeight="12.75"/>
  <cols>
    <col min="1" max="1" width="5.57421875" style="50" customWidth="1"/>
    <col min="2" max="2" width="8.28125" style="50" customWidth="1"/>
    <col min="3" max="3" width="26.140625" style="50" customWidth="1"/>
    <col min="4" max="4" width="16.421875" style="50" customWidth="1"/>
    <col min="5" max="5" width="15.57421875" style="50" customWidth="1"/>
    <col min="6" max="6" width="16.57421875" style="50" customWidth="1"/>
    <col min="7" max="7" width="17.140625" style="50" customWidth="1"/>
    <col min="8" max="9" width="9.421875" style="50" customWidth="1"/>
    <col min="10" max="10" width="9.140625" style="50" customWidth="1"/>
    <col min="11" max="11" width="5.57421875" style="50" customWidth="1"/>
    <col min="12" max="14" width="7.7109375" style="50" customWidth="1"/>
    <col min="15" max="15" width="10.28125" style="50" customWidth="1"/>
    <col min="16" max="16" width="10.57421875" style="44" customWidth="1"/>
    <col min="17" max="16384" width="9.140625" style="44" customWidth="1"/>
  </cols>
  <sheetData>
    <row r="1" spans="1:15" ht="20.25">
      <c r="A1" s="79" t="s">
        <v>409</v>
      </c>
      <c r="B1" s="190" t="s">
        <v>0</v>
      </c>
      <c r="C1" s="190"/>
      <c r="D1" s="190"/>
      <c r="E1" s="190"/>
      <c r="F1" s="190"/>
      <c r="G1" s="190"/>
      <c r="H1" s="79"/>
      <c r="I1" s="79"/>
      <c r="J1" s="79"/>
      <c r="K1" s="79"/>
      <c r="L1" s="79"/>
      <c r="M1" s="79"/>
      <c r="N1" s="79"/>
      <c r="O1" s="79"/>
    </row>
    <row r="2" spans="1:15" ht="20.25">
      <c r="A2" s="44"/>
      <c r="B2" s="191" t="s">
        <v>406</v>
      </c>
      <c r="C2" s="191"/>
      <c r="D2" s="191"/>
      <c r="E2" s="191"/>
      <c r="F2" s="191"/>
      <c r="G2" s="191"/>
      <c r="H2" s="54"/>
      <c r="I2" s="54"/>
      <c r="J2" s="54"/>
      <c r="K2" s="54"/>
      <c r="L2" s="54"/>
      <c r="M2" s="49"/>
      <c r="N2" s="49"/>
      <c r="O2" s="44"/>
    </row>
    <row r="3" spans="2:3" ht="20.25">
      <c r="B3" s="192" t="s">
        <v>231</v>
      </c>
      <c r="C3" s="192"/>
    </row>
    <row r="4" spans="2:7" ht="20.25">
      <c r="B4" s="55" t="s">
        <v>3</v>
      </c>
      <c r="C4" s="55" t="s">
        <v>232</v>
      </c>
      <c r="D4" s="55" t="s">
        <v>233</v>
      </c>
      <c r="E4" s="55" t="s">
        <v>236</v>
      </c>
      <c r="F4" s="55" t="s">
        <v>234</v>
      </c>
      <c r="G4" s="55" t="s">
        <v>235</v>
      </c>
    </row>
    <row r="5" spans="2:7" ht="20.25">
      <c r="B5" s="55">
        <v>1</v>
      </c>
      <c r="C5" s="56" t="s">
        <v>186</v>
      </c>
      <c r="D5" s="55" t="s">
        <v>408</v>
      </c>
      <c r="E5" s="55">
        <f>1+4+17</f>
        <v>22</v>
      </c>
      <c r="F5" s="58">
        <f>145.2+377.5+903.9</f>
        <v>1426.6</v>
      </c>
      <c r="G5" s="56"/>
    </row>
    <row r="6" spans="2:7" ht="20.25">
      <c r="B6" s="55">
        <v>2</v>
      </c>
      <c r="C6" s="56" t="s">
        <v>187</v>
      </c>
      <c r="D6" s="55" t="s">
        <v>408</v>
      </c>
      <c r="E6" s="55">
        <v>0</v>
      </c>
      <c r="F6" s="57">
        <v>0</v>
      </c>
      <c r="G6" s="56"/>
    </row>
    <row r="7" spans="2:7" ht="20.25">
      <c r="B7" s="55">
        <v>3</v>
      </c>
      <c r="C7" s="56" t="s">
        <v>188</v>
      </c>
      <c r="D7" s="55" t="s">
        <v>408</v>
      </c>
      <c r="E7" s="55">
        <f>2+2+5+12</f>
        <v>21</v>
      </c>
      <c r="F7" s="58">
        <f>119+50.5+90.1+307.4</f>
        <v>567</v>
      </c>
      <c r="G7" s="56"/>
    </row>
    <row r="8" spans="2:7" ht="20.25">
      <c r="B8" s="55">
        <v>4</v>
      </c>
      <c r="C8" s="56" t="s">
        <v>189</v>
      </c>
      <c r="D8" s="55" t="s">
        <v>408</v>
      </c>
      <c r="E8" s="55">
        <f>1+4</f>
        <v>5</v>
      </c>
      <c r="F8" s="58">
        <f>35+74.6</f>
        <v>109.6</v>
      </c>
      <c r="G8" s="56"/>
    </row>
    <row r="9" spans="2:7" ht="20.25">
      <c r="B9" s="55">
        <v>5</v>
      </c>
      <c r="C9" s="56" t="s">
        <v>190</v>
      </c>
      <c r="D9" s="55" t="s">
        <v>408</v>
      </c>
      <c r="E9" s="59">
        <v>0</v>
      </c>
      <c r="F9" s="58">
        <v>0</v>
      </c>
      <c r="G9" s="56"/>
    </row>
    <row r="10" spans="2:7" ht="20.25">
      <c r="B10" s="55">
        <v>6</v>
      </c>
      <c r="C10" s="56" t="s">
        <v>191</v>
      </c>
      <c r="D10" s="55" t="s">
        <v>408</v>
      </c>
      <c r="E10" s="55">
        <f>1+2+2+15</f>
        <v>20</v>
      </c>
      <c r="F10" s="58">
        <f>279.4+62.5+87.6+478.5</f>
        <v>908</v>
      </c>
      <c r="G10" s="56"/>
    </row>
    <row r="11" spans="2:7" ht="20.25">
      <c r="B11" s="55">
        <v>7</v>
      </c>
      <c r="C11" s="56" t="s">
        <v>237</v>
      </c>
      <c r="D11" s="55" t="s">
        <v>408</v>
      </c>
      <c r="E11" s="55">
        <f>1+4</f>
        <v>5</v>
      </c>
      <c r="F11" s="58">
        <f>45.1+159.2</f>
        <v>204.29999999999998</v>
      </c>
      <c r="G11" s="56"/>
    </row>
    <row r="12" spans="2:7" ht="20.25">
      <c r="B12" s="55">
        <v>8</v>
      </c>
      <c r="C12" s="56" t="s">
        <v>193</v>
      </c>
      <c r="D12" s="55" t="s">
        <v>408</v>
      </c>
      <c r="E12" s="55">
        <v>0</v>
      </c>
      <c r="F12" s="58">
        <v>0</v>
      </c>
      <c r="G12" s="56"/>
    </row>
    <row r="13" spans="2:7" ht="20.25">
      <c r="B13" s="55">
        <v>9</v>
      </c>
      <c r="C13" s="56" t="s">
        <v>194</v>
      </c>
      <c r="D13" s="55" t="s">
        <v>408</v>
      </c>
      <c r="E13" s="55">
        <v>2</v>
      </c>
      <c r="F13" s="58">
        <v>187.9</v>
      </c>
      <c r="G13" s="56"/>
    </row>
    <row r="14" spans="2:7" ht="20.25">
      <c r="B14" s="55">
        <v>10</v>
      </c>
      <c r="C14" s="56" t="s">
        <v>195</v>
      </c>
      <c r="D14" s="55" t="s">
        <v>408</v>
      </c>
      <c r="E14" s="55">
        <f>1+2+5</f>
        <v>8</v>
      </c>
      <c r="F14" s="58">
        <f>39.9+90.4+173.3</f>
        <v>303.6</v>
      </c>
      <c r="G14" s="56"/>
    </row>
    <row r="15" spans="2:7" ht="20.25">
      <c r="B15" s="55">
        <v>11</v>
      </c>
      <c r="C15" s="56" t="s">
        <v>196</v>
      </c>
      <c r="D15" s="55" t="s">
        <v>408</v>
      </c>
      <c r="E15" s="55">
        <f>6+1+7+27</f>
        <v>41</v>
      </c>
      <c r="F15" s="58">
        <f>463.9+65.6+362.9+1382.6</f>
        <v>2275</v>
      </c>
      <c r="G15" s="56"/>
    </row>
    <row r="16" spans="2:7" ht="20.25">
      <c r="B16" s="55">
        <v>12</v>
      </c>
      <c r="C16" s="56" t="s">
        <v>197</v>
      </c>
      <c r="D16" s="55" t="s">
        <v>408</v>
      </c>
      <c r="E16" s="55">
        <f>2+3+6+20</f>
        <v>31</v>
      </c>
      <c r="F16" s="58">
        <f>58.4+80.2+162+967.6</f>
        <v>1268.2</v>
      </c>
      <c r="G16" s="56"/>
    </row>
    <row r="17" spans="2:7" ht="20.25">
      <c r="B17" s="55">
        <v>13</v>
      </c>
      <c r="C17" s="56" t="s">
        <v>198</v>
      </c>
      <c r="D17" s="55" t="s">
        <v>408</v>
      </c>
      <c r="E17" s="55">
        <f>2+1+17</f>
        <v>20</v>
      </c>
      <c r="F17" s="58">
        <f>141.1+66.2+882.6</f>
        <v>1089.9</v>
      </c>
      <c r="G17" s="56"/>
    </row>
    <row r="18" spans="2:7" ht="20.25">
      <c r="B18" s="55">
        <v>14</v>
      </c>
      <c r="C18" s="56" t="s">
        <v>211</v>
      </c>
      <c r="D18" s="55" t="s">
        <v>408</v>
      </c>
      <c r="E18" s="55">
        <f>1+14</f>
        <v>15</v>
      </c>
      <c r="F18" s="58">
        <f>116.5+876.5</f>
        <v>993</v>
      </c>
      <c r="G18" s="56"/>
    </row>
    <row r="19" spans="2:7" ht="21" thickBot="1">
      <c r="B19" s="193" t="s">
        <v>184</v>
      </c>
      <c r="C19" s="194"/>
      <c r="D19" s="195"/>
      <c r="E19" s="55">
        <f>SUM(E5:E18)</f>
        <v>190</v>
      </c>
      <c r="F19" s="75">
        <f>SUM(F5:F18)</f>
        <v>9333.1</v>
      </c>
      <c r="G19" s="56"/>
    </row>
    <row r="20" ht="21" thickTop="1">
      <c r="B20" s="74" t="s">
        <v>238</v>
      </c>
    </row>
    <row r="21" spans="2:7" ht="20.25">
      <c r="B21" s="55" t="s">
        <v>3</v>
      </c>
      <c r="C21" s="55" t="s">
        <v>232</v>
      </c>
      <c r="D21" s="55" t="s">
        <v>233</v>
      </c>
      <c r="E21" s="55" t="s">
        <v>236</v>
      </c>
      <c r="F21" s="55" t="s">
        <v>234</v>
      </c>
      <c r="G21" s="55" t="s">
        <v>235</v>
      </c>
    </row>
    <row r="22" spans="2:7" ht="20.25">
      <c r="B22" s="59">
        <v>1</v>
      </c>
      <c r="C22" s="56" t="s">
        <v>189</v>
      </c>
      <c r="D22" s="55">
        <v>2556</v>
      </c>
      <c r="E22" s="59">
        <v>1</v>
      </c>
      <c r="F22" s="59">
        <v>600</v>
      </c>
      <c r="G22" s="56"/>
    </row>
    <row r="23" spans="2:7" ht="20.25">
      <c r="B23" s="59">
        <v>2</v>
      </c>
      <c r="C23" s="56" t="s">
        <v>197</v>
      </c>
      <c r="D23" s="55">
        <v>2556</v>
      </c>
      <c r="E23" s="59">
        <v>1</v>
      </c>
      <c r="F23" s="59">
        <v>96</v>
      </c>
      <c r="G23" s="56"/>
    </row>
    <row r="24" spans="2:7" ht="20.25">
      <c r="B24" s="59">
        <v>3</v>
      </c>
      <c r="C24" s="56" t="s">
        <v>198</v>
      </c>
      <c r="D24" s="55">
        <v>2556</v>
      </c>
      <c r="E24" s="59">
        <v>1</v>
      </c>
      <c r="F24" s="59">
        <v>96</v>
      </c>
      <c r="G24" s="56"/>
    </row>
    <row r="25" spans="2:7" ht="20.25">
      <c r="B25" s="59">
        <v>4</v>
      </c>
      <c r="C25" s="56" t="s">
        <v>211</v>
      </c>
      <c r="D25" s="55">
        <v>2556</v>
      </c>
      <c r="E25" s="59">
        <v>1</v>
      </c>
      <c r="F25" s="59">
        <v>120</v>
      </c>
      <c r="G25" s="56"/>
    </row>
    <row r="26" spans="2:7" ht="21" thickBot="1">
      <c r="B26" s="193" t="s">
        <v>184</v>
      </c>
      <c r="C26" s="194"/>
      <c r="D26" s="195"/>
      <c r="E26" s="55">
        <v>4</v>
      </c>
      <c r="F26" s="77">
        <f>SUM(F22:F25)</f>
        <v>912</v>
      </c>
      <c r="G26" s="56"/>
    </row>
    <row r="27" ht="21" thickTop="1">
      <c r="B27" s="74" t="s">
        <v>239</v>
      </c>
    </row>
    <row r="28" spans="2:7" ht="20.25">
      <c r="B28" s="55" t="s">
        <v>3</v>
      </c>
      <c r="C28" s="55" t="s">
        <v>232</v>
      </c>
      <c r="D28" s="55" t="s">
        <v>233</v>
      </c>
      <c r="E28" s="55" t="s">
        <v>236</v>
      </c>
      <c r="F28" s="55" t="s">
        <v>234</v>
      </c>
      <c r="G28" s="55" t="s">
        <v>235</v>
      </c>
    </row>
    <row r="29" spans="2:7" ht="20.25">
      <c r="B29" s="59">
        <v>1</v>
      </c>
      <c r="C29" s="56" t="s">
        <v>189</v>
      </c>
      <c r="D29" s="55">
        <v>2556</v>
      </c>
      <c r="E29" s="59">
        <v>1</v>
      </c>
      <c r="F29" s="59">
        <v>400</v>
      </c>
      <c r="G29" s="55"/>
    </row>
    <row r="30" spans="2:7" ht="21" thickBot="1">
      <c r="B30" s="193" t="s">
        <v>184</v>
      </c>
      <c r="C30" s="194"/>
      <c r="D30" s="195"/>
      <c r="E30" s="55">
        <v>1</v>
      </c>
      <c r="F30" s="76">
        <f>SUM(F29)</f>
        <v>400</v>
      </c>
      <c r="G30" s="56"/>
    </row>
    <row r="31" spans="3:7" ht="21.75" thickBot="1" thickTop="1">
      <c r="C31" s="188" t="s">
        <v>407</v>
      </c>
      <c r="D31" s="188"/>
      <c r="F31" s="78">
        <f>SUM(F19+F26+F30)</f>
        <v>10645.1</v>
      </c>
      <c r="G31" s="50" t="s">
        <v>240</v>
      </c>
    </row>
    <row r="32" ht="21" thickTop="1"/>
    <row r="33" spans="2:6" ht="20.25">
      <c r="B33" s="50" t="s">
        <v>410</v>
      </c>
      <c r="D33" s="50" t="s">
        <v>412</v>
      </c>
      <c r="F33" s="50" t="s">
        <v>415</v>
      </c>
    </row>
    <row r="34" spans="2:8" ht="20.25">
      <c r="B34" s="189" t="s">
        <v>411</v>
      </c>
      <c r="C34" s="189"/>
      <c r="D34" s="189"/>
      <c r="E34" s="189"/>
      <c r="F34" s="189"/>
      <c r="G34" s="189"/>
      <c r="H34" s="189"/>
    </row>
    <row r="35" spans="2:9" ht="20.25">
      <c r="B35" s="189" t="s">
        <v>414</v>
      </c>
      <c r="C35" s="189"/>
      <c r="D35" s="189"/>
      <c r="E35" s="189"/>
      <c r="F35" s="189"/>
      <c r="G35" s="189"/>
      <c r="H35" s="189"/>
      <c r="I35" s="189"/>
    </row>
    <row r="36" spans="2:5" ht="20.25">
      <c r="B36" s="50" t="s">
        <v>413</v>
      </c>
      <c r="E36" s="53"/>
    </row>
    <row r="37" spans="1:7" ht="20.25">
      <c r="A37" s="185" t="s">
        <v>282</v>
      </c>
      <c r="B37" s="185"/>
      <c r="C37" s="185"/>
      <c r="D37" s="185"/>
      <c r="E37" s="185"/>
      <c r="F37" s="185"/>
      <c r="G37" s="185"/>
    </row>
    <row r="38" spans="1:7" ht="20.25">
      <c r="A38" s="185" t="s">
        <v>395</v>
      </c>
      <c r="B38" s="185"/>
      <c r="C38" s="185"/>
      <c r="D38" s="185"/>
      <c r="E38" s="185"/>
      <c r="F38" s="185"/>
      <c r="G38" s="185"/>
    </row>
    <row r="39" spans="1:7" ht="20.25">
      <c r="A39" s="185" t="s">
        <v>396</v>
      </c>
      <c r="B39" s="185"/>
      <c r="C39" s="185"/>
      <c r="D39" s="185"/>
      <c r="E39" s="185"/>
      <c r="F39" s="185"/>
      <c r="G39" s="185"/>
    </row>
  </sheetData>
  <sheetProtection/>
  <mergeCells count="12">
    <mergeCell ref="A37:G37"/>
    <mergeCell ref="A38:G38"/>
    <mergeCell ref="A39:G39"/>
    <mergeCell ref="B1:G1"/>
    <mergeCell ref="B2:G2"/>
    <mergeCell ref="B35:I35"/>
    <mergeCell ref="B34:H34"/>
    <mergeCell ref="B3:C3"/>
    <mergeCell ref="B19:D19"/>
    <mergeCell ref="B26:D26"/>
    <mergeCell ref="B30:D30"/>
    <mergeCell ref="C31:D31"/>
  </mergeCells>
  <printOptions/>
  <pageMargins left="0.16" right="0.15748031496062992" top="0.18" bottom="0.17" header="0.15748031496062992" footer="0.1968503937007874"/>
  <pageSetup horizontalDpi="600" verticalDpi="600" orientation="portrait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2"/>
  <sheetViews>
    <sheetView zoomScale="85" zoomScaleNormal="85" zoomScalePageLayoutView="0" workbookViewId="0" topLeftCell="A1">
      <selection activeCell="B261" sqref="B261:C261"/>
    </sheetView>
  </sheetViews>
  <sheetFormatPr defaultColWidth="9.140625" defaultRowHeight="12.75"/>
  <cols>
    <col min="1" max="1" width="5.57421875" style="1" customWidth="1"/>
    <col min="2" max="2" width="12.8515625" style="1" customWidth="1"/>
    <col min="3" max="9" width="7.7109375" style="1" customWidth="1"/>
    <col min="10" max="10" width="7.8515625" style="1" customWidth="1"/>
    <col min="11" max="16" width="7.7109375" style="1" customWidth="1"/>
    <col min="17" max="17" width="10.28125" style="1" customWidth="1"/>
    <col min="18" max="18" width="9.7109375" style="30" customWidth="1"/>
    <col min="19" max="16384" width="9.140625" style="30" customWidth="1"/>
  </cols>
  <sheetData>
    <row r="1" spans="1:17" ht="23.25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ht="23.25">
      <c r="A2" s="196" t="s">
        <v>241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23.25">
      <c r="A3" s="196" t="s">
        <v>242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ht="23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8" ht="23.25">
      <c r="A5" s="197" t="s">
        <v>2</v>
      </c>
      <c r="B5" s="197" t="s">
        <v>7</v>
      </c>
      <c r="C5" s="201" t="s">
        <v>5</v>
      </c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3"/>
      <c r="Q5" s="197" t="s">
        <v>6</v>
      </c>
      <c r="R5" s="197" t="s">
        <v>206</v>
      </c>
    </row>
    <row r="6" spans="1:18" ht="23.25">
      <c r="A6" s="198"/>
      <c r="B6" s="198"/>
      <c r="C6" s="4">
        <v>2541</v>
      </c>
      <c r="D6" s="4">
        <v>2542</v>
      </c>
      <c r="E6" s="4">
        <v>2543</v>
      </c>
      <c r="F6" s="4">
        <v>2544</v>
      </c>
      <c r="G6" s="4">
        <v>2545</v>
      </c>
      <c r="H6" s="4">
        <v>2546</v>
      </c>
      <c r="I6" s="4">
        <v>2547</v>
      </c>
      <c r="J6" s="4">
        <v>2548</v>
      </c>
      <c r="K6" s="4">
        <v>2549</v>
      </c>
      <c r="L6" s="4">
        <v>2550</v>
      </c>
      <c r="M6" s="4">
        <v>2551</v>
      </c>
      <c r="N6" s="4">
        <v>2552</v>
      </c>
      <c r="O6" s="4">
        <v>2553</v>
      </c>
      <c r="P6" s="4">
        <v>2554</v>
      </c>
      <c r="Q6" s="198"/>
      <c r="R6" s="198"/>
    </row>
    <row r="7" spans="1:18" ht="23.25">
      <c r="A7" s="9">
        <v>1</v>
      </c>
      <c r="B7" s="39" t="s">
        <v>186</v>
      </c>
      <c r="C7" s="11">
        <v>85</v>
      </c>
      <c r="D7" s="11">
        <v>125.7</v>
      </c>
      <c r="E7" s="11">
        <v>125.7</v>
      </c>
      <c r="F7" s="12">
        <v>198.9</v>
      </c>
      <c r="G7" s="41">
        <v>0</v>
      </c>
      <c r="H7" s="11">
        <v>27.3</v>
      </c>
      <c r="I7" s="11">
        <v>69.7</v>
      </c>
      <c r="J7" s="11">
        <v>69.7</v>
      </c>
      <c r="K7" s="41">
        <v>0</v>
      </c>
      <c r="L7" s="41">
        <v>0</v>
      </c>
      <c r="M7" s="41">
        <v>0</v>
      </c>
      <c r="N7" s="11">
        <v>35.8</v>
      </c>
      <c r="O7" s="41">
        <v>0</v>
      </c>
      <c r="P7" s="11">
        <v>515.2</v>
      </c>
      <c r="Q7" s="23">
        <v>1253</v>
      </c>
      <c r="R7" s="23">
        <v>17</v>
      </c>
    </row>
    <row r="8" spans="1:18" ht="23.25">
      <c r="A8" s="9">
        <v>2</v>
      </c>
      <c r="B8" s="40" t="s">
        <v>187</v>
      </c>
      <c r="C8" s="41">
        <v>0</v>
      </c>
      <c r="D8" s="41">
        <v>0</v>
      </c>
      <c r="E8" s="41">
        <v>0</v>
      </c>
      <c r="F8" s="41">
        <v>0</v>
      </c>
      <c r="G8" s="11">
        <v>65.5</v>
      </c>
      <c r="H8" s="11">
        <v>65.5</v>
      </c>
      <c r="I8" s="11">
        <v>65.5</v>
      </c>
      <c r="J8" s="11">
        <v>90.6</v>
      </c>
      <c r="K8" s="11">
        <v>29</v>
      </c>
      <c r="L8" s="11">
        <v>71.6</v>
      </c>
      <c r="M8" s="11">
        <v>114</v>
      </c>
      <c r="N8" s="11">
        <v>114</v>
      </c>
      <c r="O8" s="41">
        <v>0</v>
      </c>
      <c r="P8" s="11">
        <v>331.6</v>
      </c>
      <c r="Q8" s="23">
        <v>947.3</v>
      </c>
      <c r="R8" s="23"/>
    </row>
    <row r="9" spans="1:18" ht="23.25">
      <c r="A9" s="9">
        <v>3</v>
      </c>
      <c r="B9" s="40" t="s">
        <v>188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3"/>
      <c r="R9" s="23"/>
    </row>
    <row r="10" spans="1:18" ht="23.25">
      <c r="A10" s="9">
        <v>4</v>
      </c>
      <c r="B10" s="40" t="s">
        <v>189</v>
      </c>
      <c r="C10" s="11"/>
      <c r="D10" s="11"/>
      <c r="E10" s="11"/>
      <c r="F10" s="12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23"/>
      <c r="R10" s="23"/>
    </row>
    <row r="11" spans="1:18" ht="23.25">
      <c r="A11" s="9">
        <v>5</v>
      </c>
      <c r="B11" s="40" t="s">
        <v>190</v>
      </c>
      <c r="C11" s="11"/>
      <c r="D11" s="11"/>
      <c r="E11" s="11"/>
      <c r="F11" s="11"/>
      <c r="G11" s="11"/>
      <c r="H11" s="11"/>
      <c r="I11" s="11"/>
      <c r="J11" s="11"/>
      <c r="L11" s="11"/>
      <c r="M11" s="11"/>
      <c r="N11" s="11"/>
      <c r="O11" s="11"/>
      <c r="P11" s="11"/>
      <c r="Q11" s="23"/>
      <c r="R11" s="23"/>
    </row>
    <row r="12" spans="1:18" ht="23.25">
      <c r="A12" s="9">
        <v>6</v>
      </c>
      <c r="B12" s="40" t="s">
        <v>191</v>
      </c>
      <c r="C12" s="11"/>
      <c r="D12" s="11"/>
      <c r="E12" s="11"/>
      <c r="F12" s="12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23"/>
      <c r="R12" s="23"/>
    </row>
    <row r="13" spans="1:18" ht="23.25">
      <c r="A13" s="9">
        <v>7</v>
      </c>
      <c r="B13" s="40" t="s">
        <v>192</v>
      </c>
      <c r="C13" s="11"/>
      <c r="D13" s="11"/>
      <c r="E13" s="11"/>
      <c r="F13" s="12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23"/>
      <c r="R13" s="23"/>
    </row>
    <row r="14" spans="1:18" ht="23.25">
      <c r="A14" s="9">
        <v>8</v>
      </c>
      <c r="B14" s="40" t="s">
        <v>193</v>
      </c>
      <c r="C14" s="11"/>
      <c r="D14" s="11"/>
      <c r="E14" s="11"/>
      <c r="F14" s="12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23"/>
      <c r="R14" s="23"/>
    </row>
    <row r="15" spans="1:18" ht="23.25">
      <c r="A15" s="9">
        <v>9</v>
      </c>
      <c r="B15" s="40" t="s">
        <v>194</v>
      </c>
      <c r="C15" s="11"/>
      <c r="D15" s="11"/>
      <c r="E15" s="11"/>
      <c r="F15" s="11"/>
      <c r="G15" s="11"/>
      <c r="H15" s="12"/>
      <c r="I15" s="12"/>
      <c r="J15" s="12"/>
      <c r="K15" s="11"/>
      <c r="L15" s="11"/>
      <c r="M15" s="11"/>
      <c r="N15" s="11"/>
      <c r="O15" s="11"/>
      <c r="P15" s="11"/>
      <c r="Q15" s="23"/>
      <c r="R15" s="23"/>
    </row>
    <row r="16" spans="1:18" ht="23.25">
      <c r="A16" s="9">
        <v>10</v>
      </c>
      <c r="B16" s="40" t="s">
        <v>195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23"/>
      <c r="R16" s="23"/>
    </row>
    <row r="17" spans="1:18" ht="23.25">
      <c r="A17" s="9">
        <v>11</v>
      </c>
      <c r="B17" s="40" t="s">
        <v>196</v>
      </c>
      <c r="C17" s="11"/>
      <c r="D17" s="11"/>
      <c r="E17" s="11"/>
      <c r="F17" s="11"/>
      <c r="G17" s="11"/>
      <c r="H17" s="14"/>
      <c r="I17" s="14"/>
      <c r="J17" s="14"/>
      <c r="K17" s="11"/>
      <c r="L17" s="11"/>
      <c r="M17" s="11"/>
      <c r="N17" s="11"/>
      <c r="O17" s="11"/>
      <c r="P17" s="11"/>
      <c r="Q17" s="23"/>
      <c r="R17" s="23"/>
    </row>
    <row r="18" spans="1:18" ht="23.25">
      <c r="A18" s="9">
        <v>12</v>
      </c>
      <c r="B18" s="40" t="s">
        <v>197</v>
      </c>
      <c r="C18" s="11"/>
      <c r="D18" s="11"/>
      <c r="E18" s="11"/>
      <c r="F18" s="11"/>
      <c r="G18" s="11"/>
      <c r="H18" s="11"/>
      <c r="I18" s="14"/>
      <c r="J18" s="14"/>
      <c r="K18" s="11"/>
      <c r="L18" s="11"/>
      <c r="M18" s="11"/>
      <c r="N18" s="11"/>
      <c r="O18" s="11"/>
      <c r="P18" s="11"/>
      <c r="Q18" s="23"/>
      <c r="R18" s="23"/>
    </row>
    <row r="19" spans="1:18" ht="23.25">
      <c r="A19" s="9">
        <v>13</v>
      </c>
      <c r="B19" s="40" t="s">
        <v>198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23"/>
      <c r="R19" s="23"/>
    </row>
    <row r="20" spans="1:18" ht="23.25">
      <c r="A20" s="9">
        <v>14</v>
      </c>
      <c r="B20" s="38" t="s">
        <v>211</v>
      </c>
      <c r="C20" s="25"/>
      <c r="D20" s="25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23"/>
      <c r="R20" s="23"/>
    </row>
    <row r="21" spans="1:18" s="37" customFormat="1" ht="24" thickBot="1">
      <c r="A21" s="199" t="s">
        <v>184</v>
      </c>
      <c r="B21" s="200"/>
      <c r="C21" s="31"/>
      <c r="D21" s="31"/>
      <c r="E21" s="31"/>
      <c r="F21" s="31"/>
      <c r="G21" s="31"/>
      <c r="H21" s="31"/>
      <c r="I21" s="31"/>
      <c r="J21" s="31"/>
      <c r="K21" s="26"/>
      <c r="L21" s="32"/>
      <c r="M21" s="32"/>
      <c r="N21" s="32"/>
      <c r="O21" s="32"/>
      <c r="P21" s="32"/>
      <c r="Q21" s="33"/>
      <c r="R21" s="33"/>
    </row>
    <row r="22" spans="1:17" ht="24" thickTop="1">
      <c r="A22" s="27"/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9"/>
      <c r="M22" s="29"/>
      <c r="N22" s="29"/>
      <c r="O22" s="29"/>
      <c r="P22" s="29"/>
      <c r="Q22" s="27"/>
    </row>
  </sheetData>
  <sheetProtection/>
  <mergeCells count="9">
    <mergeCell ref="A1:Q1"/>
    <mergeCell ref="A2:Q2"/>
    <mergeCell ref="A3:Q3"/>
    <mergeCell ref="R5:R6"/>
    <mergeCell ref="Q5:Q6"/>
    <mergeCell ref="A21:B21"/>
    <mergeCell ref="A5:A6"/>
    <mergeCell ref="B5:B6"/>
    <mergeCell ref="C5:P5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95"/>
  <sheetViews>
    <sheetView view="pageBreakPreview" zoomScale="60" zoomScaleNormal="75" zoomScalePageLayoutView="0" workbookViewId="0" topLeftCell="A145">
      <selection activeCell="B261" sqref="B261:C261"/>
    </sheetView>
  </sheetViews>
  <sheetFormatPr defaultColWidth="9.140625" defaultRowHeight="12.75"/>
  <cols>
    <col min="1" max="1" width="7.57421875" style="1" customWidth="1"/>
    <col min="2" max="2" width="8.28125" style="1" customWidth="1"/>
    <col min="3" max="3" width="27.57421875" style="1" customWidth="1"/>
    <col min="4" max="4" width="10.00390625" style="1" customWidth="1"/>
    <col min="5" max="5" width="9.00390625" style="1" customWidth="1"/>
    <col min="6" max="13" width="9.140625" style="1" customWidth="1"/>
    <col min="14" max="14" width="10.57421875" style="1" customWidth="1"/>
    <col min="15" max="16384" width="9.140625" style="1" customWidth="1"/>
  </cols>
  <sheetData>
    <row r="1" spans="1:14" ht="23.25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1:14" ht="23.25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</row>
    <row r="3" spans="1:14" ht="23.25">
      <c r="A3" s="196" t="s">
        <v>205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</row>
    <row r="4" spans="1:14" ht="23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3.25">
      <c r="A5" s="197" t="s">
        <v>2</v>
      </c>
      <c r="B5" s="197" t="s">
        <v>3</v>
      </c>
      <c r="C5" s="197" t="s">
        <v>4</v>
      </c>
      <c r="D5" s="201" t="s">
        <v>5</v>
      </c>
      <c r="E5" s="202"/>
      <c r="F5" s="202"/>
      <c r="G5" s="202"/>
      <c r="H5" s="202"/>
      <c r="I5" s="202"/>
      <c r="J5" s="202"/>
      <c r="K5" s="202"/>
      <c r="L5" s="202"/>
      <c r="M5" s="203"/>
      <c r="N5" s="197" t="s">
        <v>6</v>
      </c>
    </row>
    <row r="6" spans="1:14" ht="23.25">
      <c r="A6" s="198"/>
      <c r="B6" s="198"/>
      <c r="C6" s="198"/>
      <c r="D6" s="4">
        <v>2541</v>
      </c>
      <c r="E6" s="4">
        <v>2542</v>
      </c>
      <c r="F6" s="4">
        <v>2543</v>
      </c>
      <c r="G6" s="4">
        <v>2544</v>
      </c>
      <c r="H6" s="4">
        <v>2545</v>
      </c>
      <c r="I6" s="4">
        <v>2546</v>
      </c>
      <c r="J6" s="4">
        <v>2547</v>
      </c>
      <c r="K6" s="4">
        <v>2548</v>
      </c>
      <c r="L6" s="4">
        <v>2549</v>
      </c>
      <c r="M6" s="4">
        <v>2550</v>
      </c>
      <c r="N6" s="198"/>
    </row>
    <row r="7" spans="1:14" ht="23.25">
      <c r="A7" s="2">
        <v>1</v>
      </c>
      <c r="B7" s="2">
        <v>1</v>
      </c>
      <c r="C7" s="5" t="s">
        <v>8</v>
      </c>
      <c r="D7" s="7">
        <v>0</v>
      </c>
      <c r="E7" s="6">
        <v>0</v>
      </c>
      <c r="F7" s="8">
        <v>142.7</v>
      </c>
      <c r="G7" s="8">
        <v>142.7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22">
        <f aca="true" t="shared" si="0" ref="N7:N27">SUM(D7:M7)</f>
        <v>285.4</v>
      </c>
    </row>
    <row r="8" spans="2:14" s="13" customFormat="1" ht="23.25">
      <c r="B8" s="9">
        <v>2</v>
      </c>
      <c r="C8" s="10" t="s">
        <v>9</v>
      </c>
      <c r="D8" s="11" t="s">
        <v>183</v>
      </c>
      <c r="E8" s="11" t="s">
        <v>183</v>
      </c>
      <c r="F8" s="11" t="s">
        <v>183</v>
      </c>
      <c r="G8" s="12">
        <v>37.6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23">
        <f t="shared" si="0"/>
        <v>37.6</v>
      </c>
    </row>
    <row r="9" spans="2:14" s="13" customFormat="1" ht="23.25">
      <c r="B9" s="2">
        <v>3</v>
      </c>
      <c r="C9" s="10" t="s">
        <v>10</v>
      </c>
      <c r="D9" s="11">
        <v>0</v>
      </c>
      <c r="E9" s="11">
        <v>0</v>
      </c>
      <c r="F9" s="11">
        <v>0</v>
      </c>
      <c r="G9" s="12">
        <v>20.8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23">
        <f t="shared" si="0"/>
        <v>20.8</v>
      </c>
    </row>
    <row r="10" spans="2:14" s="13" customFormat="1" ht="23.25">
      <c r="B10" s="9">
        <v>4</v>
      </c>
      <c r="C10" s="10" t="s">
        <v>11</v>
      </c>
      <c r="D10" s="11">
        <v>0</v>
      </c>
      <c r="E10" s="11">
        <v>0</v>
      </c>
      <c r="F10" s="11">
        <v>0</v>
      </c>
      <c r="G10" s="12">
        <v>15.8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23">
        <f t="shared" si="0"/>
        <v>15.8</v>
      </c>
    </row>
    <row r="11" spans="2:14" s="13" customFormat="1" ht="23.25">
      <c r="B11" s="2">
        <v>5</v>
      </c>
      <c r="C11" s="10" t="s">
        <v>12</v>
      </c>
      <c r="D11" s="11">
        <v>0</v>
      </c>
      <c r="E11" s="11">
        <v>0</v>
      </c>
      <c r="F11" s="11">
        <v>0</v>
      </c>
      <c r="G11" s="12">
        <v>46.8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23">
        <f t="shared" si="0"/>
        <v>46.8</v>
      </c>
    </row>
    <row r="12" spans="2:14" s="13" customFormat="1" ht="23.25">
      <c r="B12" s="9">
        <v>6</v>
      </c>
      <c r="C12" s="10" t="s">
        <v>13</v>
      </c>
      <c r="D12" s="11">
        <v>0</v>
      </c>
      <c r="E12" s="11">
        <v>0</v>
      </c>
      <c r="F12" s="11">
        <v>0</v>
      </c>
      <c r="G12" s="12">
        <v>26.4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23">
        <f t="shared" si="0"/>
        <v>26.4</v>
      </c>
    </row>
    <row r="13" spans="2:14" s="13" customFormat="1" ht="23.25">
      <c r="B13" s="2">
        <v>7</v>
      </c>
      <c r="C13" s="10" t="s">
        <v>14</v>
      </c>
      <c r="D13" s="11">
        <v>0</v>
      </c>
      <c r="E13" s="11">
        <v>0</v>
      </c>
      <c r="F13" s="11">
        <v>0</v>
      </c>
      <c r="G13" s="12">
        <v>8.3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23">
        <f t="shared" si="0"/>
        <v>8.3</v>
      </c>
    </row>
    <row r="14" spans="2:14" s="13" customFormat="1" ht="23.25">
      <c r="B14" s="9">
        <v>8</v>
      </c>
      <c r="C14" s="10" t="s">
        <v>15</v>
      </c>
      <c r="D14" s="11">
        <v>0</v>
      </c>
      <c r="E14" s="11">
        <v>0</v>
      </c>
      <c r="F14" s="11">
        <v>0</v>
      </c>
      <c r="G14" s="12">
        <v>30.3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23">
        <f t="shared" si="0"/>
        <v>30.3</v>
      </c>
    </row>
    <row r="15" spans="2:14" s="13" customFormat="1" ht="23.25">
      <c r="B15" s="2">
        <v>9</v>
      </c>
      <c r="C15" s="10" t="s">
        <v>16</v>
      </c>
      <c r="D15" s="11">
        <v>0</v>
      </c>
      <c r="E15" s="11">
        <v>0</v>
      </c>
      <c r="F15" s="11">
        <v>0</v>
      </c>
      <c r="G15" s="12">
        <v>85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23">
        <f t="shared" si="0"/>
        <v>85</v>
      </c>
    </row>
    <row r="16" spans="2:14" s="13" customFormat="1" ht="23.25">
      <c r="B16" s="9">
        <v>10</v>
      </c>
      <c r="C16" s="10" t="s">
        <v>17</v>
      </c>
      <c r="D16" s="11">
        <v>0</v>
      </c>
      <c r="E16" s="11">
        <v>0</v>
      </c>
      <c r="F16" s="11">
        <v>0</v>
      </c>
      <c r="G16" s="12">
        <v>19.9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23">
        <f t="shared" si="0"/>
        <v>19.9</v>
      </c>
    </row>
    <row r="17" spans="2:14" s="13" customFormat="1" ht="23.25">
      <c r="B17" s="2">
        <v>11</v>
      </c>
      <c r="C17" s="10" t="s">
        <v>18</v>
      </c>
      <c r="D17" s="11">
        <v>0</v>
      </c>
      <c r="E17" s="11">
        <v>0</v>
      </c>
      <c r="F17" s="11">
        <v>0</v>
      </c>
      <c r="G17" s="11">
        <v>0</v>
      </c>
      <c r="H17" s="12">
        <v>116.2</v>
      </c>
      <c r="I17" s="12">
        <v>116.2</v>
      </c>
      <c r="J17" s="12">
        <v>116.2</v>
      </c>
      <c r="K17" s="12">
        <v>116.2</v>
      </c>
      <c r="L17" s="11">
        <v>0</v>
      </c>
      <c r="M17" s="11">
        <v>0</v>
      </c>
      <c r="N17" s="23">
        <f t="shared" si="0"/>
        <v>464.8</v>
      </c>
    </row>
    <row r="18" spans="2:14" s="13" customFormat="1" ht="23.25">
      <c r="B18" s="9">
        <v>12</v>
      </c>
      <c r="C18" s="10" t="s">
        <v>19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2">
        <v>27.3</v>
      </c>
      <c r="J18" s="12">
        <v>27.3</v>
      </c>
      <c r="K18" s="12">
        <v>27.3</v>
      </c>
      <c r="L18" s="11">
        <v>0</v>
      </c>
      <c r="M18" s="11">
        <v>0</v>
      </c>
      <c r="N18" s="23">
        <f t="shared" si="0"/>
        <v>81.9</v>
      </c>
    </row>
    <row r="19" spans="2:14" s="13" customFormat="1" ht="23.25">
      <c r="B19" s="2">
        <v>13</v>
      </c>
      <c r="C19" s="10" t="s">
        <v>20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2">
        <v>42.1</v>
      </c>
      <c r="J19" s="12">
        <v>42.1</v>
      </c>
      <c r="K19" s="12">
        <v>42.1</v>
      </c>
      <c r="L19" s="11">
        <v>0</v>
      </c>
      <c r="M19" s="11">
        <v>0</v>
      </c>
      <c r="N19" s="23">
        <f t="shared" si="0"/>
        <v>126.30000000000001</v>
      </c>
    </row>
    <row r="20" spans="2:14" s="13" customFormat="1" ht="23.25">
      <c r="B20" s="9">
        <v>14</v>
      </c>
      <c r="C20" s="13" t="s">
        <v>21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2">
        <v>20.2</v>
      </c>
      <c r="J20" s="12">
        <v>20.2</v>
      </c>
      <c r="K20" s="12">
        <v>20.2</v>
      </c>
      <c r="L20" s="11">
        <v>0</v>
      </c>
      <c r="M20" s="11">
        <v>0</v>
      </c>
      <c r="N20" s="23">
        <f t="shared" si="0"/>
        <v>60.599999999999994</v>
      </c>
    </row>
    <row r="21" spans="2:14" s="13" customFormat="1" ht="23.25">
      <c r="B21" s="2">
        <v>15</v>
      </c>
      <c r="C21" s="13" t="s">
        <v>22</v>
      </c>
      <c r="D21" s="11">
        <v>0</v>
      </c>
      <c r="E21" s="11">
        <v>0</v>
      </c>
      <c r="F21" s="11">
        <v>0</v>
      </c>
      <c r="G21" s="11">
        <v>0</v>
      </c>
      <c r="H21" s="14">
        <v>28.1</v>
      </c>
      <c r="I21" s="14">
        <v>28.1</v>
      </c>
      <c r="J21" s="14">
        <v>28.1</v>
      </c>
      <c r="K21" s="14">
        <v>28.1</v>
      </c>
      <c r="L21" s="11">
        <v>0</v>
      </c>
      <c r="M21" s="11">
        <v>0</v>
      </c>
      <c r="N21" s="23">
        <f t="shared" si="0"/>
        <v>112.4</v>
      </c>
    </row>
    <row r="22" spans="2:14" s="13" customFormat="1" ht="23.25">
      <c r="B22" s="9">
        <v>16</v>
      </c>
      <c r="C22" s="13" t="s">
        <v>23</v>
      </c>
      <c r="D22" s="11">
        <v>0</v>
      </c>
      <c r="E22" s="11">
        <v>0</v>
      </c>
      <c r="F22" s="11">
        <v>0</v>
      </c>
      <c r="G22" s="11">
        <v>0</v>
      </c>
      <c r="H22" s="9"/>
      <c r="I22" s="9"/>
      <c r="J22" s="14">
        <v>42.4</v>
      </c>
      <c r="K22" s="14">
        <v>42.4</v>
      </c>
      <c r="L22" s="11">
        <v>0</v>
      </c>
      <c r="M22" s="11">
        <v>0</v>
      </c>
      <c r="N22" s="23">
        <f t="shared" si="0"/>
        <v>84.8</v>
      </c>
    </row>
    <row r="23" spans="2:14" s="13" customFormat="1" ht="23.25">
      <c r="B23" s="2">
        <v>17</v>
      </c>
      <c r="C23" s="13" t="s">
        <v>24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9">
        <v>8</v>
      </c>
      <c r="N23" s="23">
        <f t="shared" si="0"/>
        <v>8</v>
      </c>
    </row>
    <row r="24" spans="2:14" s="13" customFormat="1" ht="23.25">
      <c r="B24" s="9">
        <v>18</v>
      </c>
      <c r="C24" s="13" t="s">
        <v>25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9">
        <v>57.3</v>
      </c>
      <c r="N24" s="23">
        <f t="shared" si="0"/>
        <v>57.3</v>
      </c>
    </row>
    <row r="25" spans="2:14" s="13" customFormat="1" ht="23.25">
      <c r="B25" s="2">
        <v>19</v>
      </c>
      <c r="C25" s="13" t="s">
        <v>26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2">
        <v>78.5</v>
      </c>
      <c r="N25" s="23">
        <f t="shared" si="0"/>
        <v>78.5</v>
      </c>
    </row>
    <row r="26" spans="2:14" s="13" customFormat="1" ht="23.25">
      <c r="B26" s="9">
        <v>20</v>
      </c>
      <c r="C26" s="13" t="s">
        <v>27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2">
        <v>35.8</v>
      </c>
      <c r="N26" s="23">
        <f t="shared" si="0"/>
        <v>35.8</v>
      </c>
    </row>
    <row r="27" spans="2:14" s="13" customFormat="1" ht="23.25">
      <c r="B27" s="2">
        <v>21</v>
      </c>
      <c r="C27" s="13" t="s">
        <v>28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2">
        <v>78.8</v>
      </c>
      <c r="N27" s="23">
        <f t="shared" si="0"/>
        <v>78.8</v>
      </c>
    </row>
    <row r="28" spans="2:14" s="13" customFormat="1" ht="23.25">
      <c r="B28" s="9">
        <v>22</v>
      </c>
      <c r="C28" s="13" t="s">
        <v>29</v>
      </c>
      <c r="D28" s="11">
        <v>0</v>
      </c>
      <c r="E28" s="11">
        <v>0</v>
      </c>
      <c r="F28" s="11">
        <v>0</v>
      </c>
      <c r="G28" s="12">
        <v>24.9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23">
        <f aca="true" t="shared" si="1" ref="N28:N38">SUM(D28:M28)</f>
        <v>24.9</v>
      </c>
    </row>
    <row r="29" spans="2:14" s="13" customFormat="1" ht="23.25">
      <c r="B29" s="2">
        <v>23</v>
      </c>
      <c r="C29" s="13" t="s">
        <v>30</v>
      </c>
      <c r="D29" s="11">
        <v>0</v>
      </c>
      <c r="E29" s="11">
        <v>0</v>
      </c>
      <c r="F29" s="11">
        <v>0</v>
      </c>
      <c r="G29" s="12">
        <v>17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23">
        <f t="shared" si="1"/>
        <v>17</v>
      </c>
    </row>
    <row r="30" spans="2:14" s="13" customFormat="1" ht="23.25">
      <c r="B30" s="9">
        <v>24</v>
      </c>
      <c r="C30" s="13" t="s">
        <v>31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2">
        <v>61.5</v>
      </c>
      <c r="L30" s="11">
        <v>0</v>
      </c>
      <c r="M30" s="12"/>
      <c r="N30" s="23">
        <f t="shared" si="1"/>
        <v>61.5</v>
      </c>
    </row>
    <row r="31" spans="2:14" s="13" customFormat="1" ht="23.25">
      <c r="B31" s="2">
        <v>25</v>
      </c>
      <c r="C31" s="13" t="s">
        <v>32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2">
        <v>25.1</v>
      </c>
      <c r="L31" s="11">
        <v>0</v>
      </c>
      <c r="M31" s="12">
        <v>42.6</v>
      </c>
      <c r="N31" s="23">
        <f t="shared" si="1"/>
        <v>67.7</v>
      </c>
    </row>
    <row r="32" spans="2:14" s="13" customFormat="1" ht="23.25">
      <c r="B32" s="9">
        <v>26</v>
      </c>
      <c r="C32" s="13" t="s">
        <v>33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2">
        <v>131.8</v>
      </c>
      <c r="K32" s="12">
        <v>131.8</v>
      </c>
      <c r="L32" s="11">
        <v>0</v>
      </c>
      <c r="M32" s="12">
        <v>131.8</v>
      </c>
      <c r="N32" s="23">
        <f t="shared" si="1"/>
        <v>395.40000000000003</v>
      </c>
    </row>
    <row r="33" spans="2:14" s="13" customFormat="1" ht="23.25">
      <c r="B33" s="2">
        <v>27</v>
      </c>
      <c r="C33" s="13" t="s">
        <v>34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9">
        <v>31.2</v>
      </c>
      <c r="L33" s="11">
        <v>0</v>
      </c>
      <c r="M33" s="12">
        <v>83.3</v>
      </c>
      <c r="N33" s="23">
        <f t="shared" si="1"/>
        <v>114.5</v>
      </c>
    </row>
    <row r="34" spans="2:14" s="13" customFormat="1" ht="23.25">
      <c r="B34" s="9">
        <v>28</v>
      </c>
      <c r="C34" s="13" t="s">
        <v>35</v>
      </c>
      <c r="D34" s="11">
        <v>0</v>
      </c>
      <c r="E34" s="11">
        <v>0</v>
      </c>
      <c r="F34" s="11">
        <v>0</v>
      </c>
      <c r="G34" s="9"/>
      <c r="H34" s="14">
        <v>65.5</v>
      </c>
      <c r="I34" s="14">
        <v>65.5</v>
      </c>
      <c r="J34" s="14">
        <v>65.5</v>
      </c>
      <c r="K34" s="14">
        <v>65.5</v>
      </c>
      <c r="L34" s="11">
        <v>0</v>
      </c>
      <c r="M34" s="12" t="s">
        <v>183</v>
      </c>
      <c r="N34" s="23">
        <f t="shared" si="1"/>
        <v>262</v>
      </c>
    </row>
    <row r="35" spans="2:14" s="13" customFormat="1" ht="23.25">
      <c r="B35" s="2">
        <v>29</v>
      </c>
      <c r="C35" s="13" t="s">
        <v>36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2">
        <v>16.3</v>
      </c>
      <c r="N35" s="23">
        <f t="shared" si="1"/>
        <v>16.3</v>
      </c>
    </row>
    <row r="36" spans="2:14" s="13" customFormat="1" ht="23.25">
      <c r="B36" s="9">
        <v>30</v>
      </c>
      <c r="C36" s="13" t="s">
        <v>37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2">
        <v>37.1</v>
      </c>
      <c r="N36" s="23">
        <f t="shared" si="1"/>
        <v>37.1</v>
      </c>
    </row>
    <row r="37" spans="2:14" s="13" customFormat="1" ht="23.25">
      <c r="B37" s="2">
        <v>31</v>
      </c>
      <c r="C37" s="13" t="s">
        <v>38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2">
        <v>27.3</v>
      </c>
      <c r="N37" s="23">
        <f t="shared" si="1"/>
        <v>27.3</v>
      </c>
    </row>
    <row r="38" spans="2:14" s="13" customFormat="1" ht="23.25">
      <c r="B38" s="9">
        <v>32</v>
      </c>
      <c r="C38" s="13" t="s">
        <v>39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2">
        <v>29</v>
      </c>
      <c r="N38" s="23">
        <f t="shared" si="1"/>
        <v>29</v>
      </c>
    </row>
    <row r="39" spans="1:14" s="13" customFormat="1" ht="23.25">
      <c r="A39" s="13">
        <v>3</v>
      </c>
      <c r="B39" s="2">
        <v>33</v>
      </c>
      <c r="C39" s="13" t="s">
        <v>25</v>
      </c>
      <c r="D39" s="11">
        <v>0</v>
      </c>
      <c r="E39" s="11">
        <v>0</v>
      </c>
      <c r="F39" s="11">
        <v>0</v>
      </c>
      <c r="G39" s="11">
        <v>0</v>
      </c>
      <c r="H39" s="11">
        <v>86.4</v>
      </c>
      <c r="I39" s="11">
        <v>86.4</v>
      </c>
      <c r="J39" s="11">
        <v>86.4</v>
      </c>
      <c r="K39" s="11">
        <v>86.4</v>
      </c>
      <c r="L39" s="11">
        <v>0</v>
      </c>
      <c r="M39" s="11">
        <v>0</v>
      </c>
      <c r="N39" s="23">
        <f aca="true" t="shared" si="2" ref="N39:N50">SUM(G39:M39)</f>
        <v>345.6</v>
      </c>
    </row>
    <row r="40" spans="2:14" s="13" customFormat="1" ht="23.25">
      <c r="B40" s="9">
        <v>34</v>
      </c>
      <c r="C40" s="13" t="s">
        <v>40</v>
      </c>
      <c r="D40" s="11">
        <v>0</v>
      </c>
      <c r="E40" s="11">
        <v>0</v>
      </c>
      <c r="F40" s="11">
        <v>0</v>
      </c>
      <c r="G40" s="11">
        <v>0</v>
      </c>
      <c r="H40" s="11">
        <v>17.4</v>
      </c>
      <c r="I40" s="11">
        <v>17.4</v>
      </c>
      <c r="J40" s="11">
        <v>17.4</v>
      </c>
      <c r="K40" s="11">
        <v>17.4</v>
      </c>
      <c r="L40" s="11">
        <v>0</v>
      </c>
      <c r="M40" s="11">
        <v>0</v>
      </c>
      <c r="N40" s="23">
        <f t="shared" si="2"/>
        <v>69.6</v>
      </c>
    </row>
    <row r="41" spans="2:14" s="13" customFormat="1" ht="23.25">
      <c r="B41" s="2">
        <v>35</v>
      </c>
      <c r="C41" s="13" t="s">
        <v>41</v>
      </c>
      <c r="D41" s="11">
        <v>0</v>
      </c>
      <c r="E41" s="11">
        <v>0</v>
      </c>
      <c r="F41" s="11">
        <v>0</v>
      </c>
      <c r="G41" s="11">
        <v>0</v>
      </c>
      <c r="H41" s="11"/>
      <c r="I41" s="11"/>
      <c r="J41" s="11"/>
      <c r="K41" s="11">
        <v>10.6</v>
      </c>
      <c r="L41" s="11">
        <v>0</v>
      </c>
      <c r="M41" s="11">
        <v>0</v>
      </c>
      <c r="N41" s="23">
        <f t="shared" si="2"/>
        <v>10.6</v>
      </c>
    </row>
    <row r="42" spans="2:14" s="13" customFormat="1" ht="23.25">
      <c r="B42" s="9">
        <v>36</v>
      </c>
      <c r="C42" s="13" t="s">
        <v>42</v>
      </c>
      <c r="D42" s="11">
        <v>0</v>
      </c>
      <c r="E42" s="11">
        <v>0</v>
      </c>
      <c r="F42" s="11">
        <v>0</v>
      </c>
      <c r="G42" s="11">
        <v>0</v>
      </c>
      <c r="H42" s="11">
        <v>36.7</v>
      </c>
      <c r="I42" s="11">
        <v>36.7</v>
      </c>
      <c r="J42" s="11">
        <v>36.7</v>
      </c>
      <c r="K42" s="11">
        <v>36.7</v>
      </c>
      <c r="L42" s="11">
        <v>0</v>
      </c>
      <c r="M42" s="11">
        <v>0</v>
      </c>
      <c r="N42" s="23">
        <f t="shared" si="2"/>
        <v>146.8</v>
      </c>
    </row>
    <row r="43" spans="2:14" s="13" customFormat="1" ht="23.25">
      <c r="B43" s="2">
        <v>37</v>
      </c>
      <c r="C43" s="13" t="s">
        <v>43</v>
      </c>
      <c r="D43" s="11">
        <v>0</v>
      </c>
      <c r="E43" s="11">
        <v>0</v>
      </c>
      <c r="F43" s="11">
        <v>0</v>
      </c>
      <c r="G43" s="11">
        <v>0</v>
      </c>
      <c r="H43" s="11">
        <v>15.4</v>
      </c>
      <c r="I43" s="11">
        <v>15.4</v>
      </c>
      <c r="J43" s="11">
        <v>15.4</v>
      </c>
      <c r="K43" s="11">
        <v>15.4</v>
      </c>
      <c r="L43" s="11">
        <v>0</v>
      </c>
      <c r="M43" s="11">
        <v>0</v>
      </c>
      <c r="N43" s="23">
        <f t="shared" si="2"/>
        <v>61.6</v>
      </c>
    </row>
    <row r="44" spans="2:14" s="13" customFormat="1" ht="23.25">
      <c r="B44" s="9">
        <v>38</v>
      </c>
      <c r="C44" s="13" t="s">
        <v>44</v>
      </c>
      <c r="D44" s="11">
        <v>0</v>
      </c>
      <c r="E44" s="11">
        <v>0</v>
      </c>
      <c r="F44" s="11">
        <v>0</v>
      </c>
      <c r="G44" s="11">
        <v>0</v>
      </c>
      <c r="H44" s="11"/>
      <c r="I44" s="11">
        <v>65.2</v>
      </c>
      <c r="J44" s="11">
        <v>65.2</v>
      </c>
      <c r="K44" s="11">
        <v>65.2</v>
      </c>
      <c r="L44" s="11">
        <v>0</v>
      </c>
      <c r="M44" s="11">
        <v>0</v>
      </c>
      <c r="N44" s="23">
        <f t="shared" si="2"/>
        <v>195.60000000000002</v>
      </c>
    </row>
    <row r="45" spans="2:14" s="13" customFormat="1" ht="23.25">
      <c r="B45" s="2">
        <v>39</v>
      </c>
      <c r="C45" s="13" t="s">
        <v>185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26.1</v>
      </c>
      <c r="L45" s="11">
        <v>0</v>
      </c>
      <c r="M45" s="11">
        <v>0</v>
      </c>
      <c r="N45" s="23">
        <f t="shared" si="2"/>
        <v>26.1</v>
      </c>
    </row>
    <row r="46" spans="2:14" s="13" customFormat="1" ht="23.25">
      <c r="B46" s="9">
        <v>40</v>
      </c>
      <c r="C46" s="13" t="s">
        <v>41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21.3</v>
      </c>
      <c r="L46" s="11">
        <v>0</v>
      </c>
      <c r="M46" s="11">
        <v>0</v>
      </c>
      <c r="N46" s="23">
        <f t="shared" si="2"/>
        <v>21.3</v>
      </c>
    </row>
    <row r="47" spans="2:14" s="13" customFormat="1" ht="23.25">
      <c r="B47" s="2">
        <v>41</v>
      </c>
      <c r="C47" s="13" t="s">
        <v>45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2">
        <v>48.1</v>
      </c>
      <c r="N47" s="23">
        <f t="shared" si="2"/>
        <v>48.1</v>
      </c>
    </row>
    <row r="48" spans="2:14" s="13" customFormat="1" ht="23.25">
      <c r="B48" s="9">
        <v>42</v>
      </c>
      <c r="C48" s="13" t="s">
        <v>46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2">
        <v>53</v>
      </c>
      <c r="N48" s="23">
        <f t="shared" si="2"/>
        <v>53</v>
      </c>
    </row>
    <row r="49" spans="2:14" s="13" customFormat="1" ht="23.25">
      <c r="B49" s="2">
        <v>43</v>
      </c>
      <c r="C49" s="13" t="s">
        <v>47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2">
        <v>37.5</v>
      </c>
      <c r="N49" s="23">
        <f t="shared" si="2"/>
        <v>37.5</v>
      </c>
    </row>
    <row r="50" spans="2:14" s="13" customFormat="1" ht="23.25">
      <c r="B50" s="9">
        <v>44</v>
      </c>
      <c r="C50" s="13" t="s">
        <v>48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2">
        <v>112.9</v>
      </c>
      <c r="N50" s="23">
        <f t="shared" si="2"/>
        <v>112.9</v>
      </c>
    </row>
    <row r="51" spans="1:14" s="13" customFormat="1" ht="23.25">
      <c r="A51" s="19">
        <v>4</v>
      </c>
      <c r="B51" s="2">
        <v>45</v>
      </c>
      <c r="C51" s="18" t="s">
        <v>49</v>
      </c>
      <c r="D51" s="20">
        <v>14.9</v>
      </c>
      <c r="E51" s="20">
        <v>14.9</v>
      </c>
      <c r="F51" s="20">
        <v>14.9</v>
      </c>
      <c r="G51" s="20">
        <v>14.9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4">
        <f aca="true" t="shared" si="3" ref="N51:N70">SUM(D51:M51)</f>
        <v>59.6</v>
      </c>
    </row>
    <row r="52" spans="2:14" s="13" customFormat="1" ht="23.25">
      <c r="B52" s="9">
        <v>46</v>
      </c>
      <c r="C52" s="13" t="s">
        <v>50</v>
      </c>
      <c r="D52" s="11"/>
      <c r="E52" s="11">
        <v>49.5</v>
      </c>
      <c r="F52" s="11">
        <v>49.5</v>
      </c>
      <c r="G52" s="11">
        <v>49.5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23">
        <f t="shared" si="3"/>
        <v>148.5</v>
      </c>
    </row>
    <row r="53" spans="2:14" s="13" customFormat="1" ht="23.25">
      <c r="B53" s="2">
        <v>47</v>
      </c>
      <c r="C53" s="13" t="s">
        <v>51</v>
      </c>
      <c r="D53" s="11">
        <v>31.8</v>
      </c>
      <c r="E53" s="11">
        <v>31.8</v>
      </c>
      <c r="F53" s="11">
        <v>31.8</v>
      </c>
      <c r="G53" s="11">
        <v>31.8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23">
        <f t="shared" si="3"/>
        <v>127.2</v>
      </c>
    </row>
    <row r="54" spans="2:14" s="13" customFormat="1" ht="23.25">
      <c r="B54" s="9">
        <v>48</v>
      </c>
      <c r="C54" s="13" t="s">
        <v>52</v>
      </c>
      <c r="D54" s="11"/>
      <c r="E54" s="11">
        <v>8.3</v>
      </c>
      <c r="F54" s="11">
        <v>8.3</v>
      </c>
      <c r="G54" s="11">
        <v>8.3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23">
        <f t="shared" si="3"/>
        <v>24.900000000000002</v>
      </c>
    </row>
    <row r="55" spans="2:14" s="13" customFormat="1" ht="23.25">
      <c r="B55" s="2">
        <v>49</v>
      </c>
      <c r="C55" s="13" t="s">
        <v>53</v>
      </c>
      <c r="D55" s="11">
        <v>13.1</v>
      </c>
      <c r="E55" s="11">
        <v>13.1</v>
      </c>
      <c r="F55" s="11">
        <v>13.1</v>
      </c>
      <c r="G55" s="11">
        <v>13.1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23">
        <f t="shared" si="3"/>
        <v>52.4</v>
      </c>
    </row>
    <row r="56" spans="2:14" s="13" customFormat="1" ht="23.25">
      <c r="B56" s="9">
        <v>50</v>
      </c>
      <c r="C56" s="13" t="s">
        <v>54</v>
      </c>
      <c r="D56" s="11">
        <v>9.9</v>
      </c>
      <c r="E56" s="11">
        <v>9.9</v>
      </c>
      <c r="F56" s="11">
        <v>9.9</v>
      </c>
      <c r="G56" s="11">
        <v>9.9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23">
        <f t="shared" si="3"/>
        <v>39.6</v>
      </c>
    </row>
    <row r="57" spans="2:14" s="13" customFormat="1" ht="23.25">
      <c r="B57" s="2">
        <v>51</v>
      </c>
      <c r="C57" s="13" t="s">
        <v>55</v>
      </c>
      <c r="D57" s="11">
        <v>24.7</v>
      </c>
      <c r="E57" s="11">
        <v>24.7</v>
      </c>
      <c r="F57" s="11">
        <v>24.7</v>
      </c>
      <c r="G57" s="11">
        <v>24.7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23">
        <f t="shared" si="3"/>
        <v>98.8</v>
      </c>
    </row>
    <row r="58" spans="2:14" s="13" customFormat="1" ht="23.25">
      <c r="B58" s="9">
        <v>52</v>
      </c>
      <c r="C58" s="13" t="s">
        <v>56</v>
      </c>
      <c r="D58" s="11">
        <v>0</v>
      </c>
      <c r="E58" s="11">
        <v>0</v>
      </c>
      <c r="F58" s="11">
        <v>0</v>
      </c>
      <c r="G58" s="9">
        <v>23.6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23">
        <f t="shared" si="3"/>
        <v>23.6</v>
      </c>
    </row>
    <row r="59" spans="2:14" s="13" customFormat="1" ht="23.25">
      <c r="B59" s="2">
        <v>53</v>
      </c>
      <c r="C59" s="13" t="s">
        <v>57</v>
      </c>
      <c r="D59" s="13">
        <v>41.4</v>
      </c>
      <c r="E59" s="13">
        <v>41.4</v>
      </c>
      <c r="F59" s="13">
        <v>41.4</v>
      </c>
      <c r="G59" s="9">
        <v>41.4</v>
      </c>
      <c r="H59" s="9">
        <v>24</v>
      </c>
      <c r="I59" s="9">
        <v>24</v>
      </c>
      <c r="J59" s="9">
        <v>24</v>
      </c>
      <c r="K59" s="9">
        <v>24</v>
      </c>
      <c r="L59" s="11">
        <v>0</v>
      </c>
      <c r="M59" s="11">
        <v>0</v>
      </c>
      <c r="N59" s="13">
        <f t="shared" si="3"/>
        <v>261.6</v>
      </c>
    </row>
    <row r="60" spans="2:14" s="13" customFormat="1" ht="23.25">
      <c r="B60" s="9">
        <v>54</v>
      </c>
      <c r="C60" s="13" t="s">
        <v>58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9">
        <v>19.5</v>
      </c>
      <c r="K60" s="9">
        <v>19.5</v>
      </c>
      <c r="L60" s="11">
        <v>0</v>
      </c>
      <c r="M60" s="11">
        <v>0</v>
      </c>
      <c r="N60" s="23">
        <f t="shared" si="3"/>
        <v>39</v>
      </c>
    </row>
    <row r="61" spans="2:14" s="13" customFormat="1" ht="23.25">
      <c r="B61" s="2">
        <v>55</v>
      </c>
      <c r="C61" s="13" t="s">
        <v>59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9">
        <v>22.9</v>
      </c>
      <c r="L61" s="11">
        <v>0</v>
      </c>
      <c r="M61" s="11">
        <v>0</v>
      </c>
      <c r="N61" s="23">
        <f t="shared" si="3"/>
        <v>22.9</v>
      </c>
    </row>
    <row r="62" spans="2:14" s="13" customFormat="1" ht="23.25">
      <c r="B62" s="9">
        <v>56</v>
      </c>
      <c r="C62" s="13" t="s">
        <v>60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9">
        <v>128.3</v>
      </c>
      <c r="L62" s="11">
        <v>0</v>
      </c>
      <c r="M62" s="11">
        <v>0</v>
      </c>
      <c r="N62" s="23">
        <f t="shared" si="3"/>
        <v>128.3</v>
      </c>
    </row>
    <row r="63" spans="2:14" s="13" customFormat="1" ht="23.25">
      <c r="B63" s="2">
        <v>57</v>
      </c>
      <c r="C63" s="13" t="s">
        <v>61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26.8</v>
      </c>
      <c r="L63" s="11">
        <v>0</v>
      </c>
      <c r="M63" s="11">
        <v>0</v>
      </c>
      <c r="N63" s="15">
        <f t="shared" si="3"/>
        <v>26.8</v>
      </c>
    </row>
    <row r="64" spans="2:14" s="13" customFormat="1" ht="23.25">
      <c r="B64" s="9">
        <v>58</v>
      </c>
      <c r="C64" s="13" t="s">
        <v>62</v>
      </c>
      <c r="D64" s="11" t="s">
        <v>183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32.2</v>
      </c>
      <c r="L64" s="11">
        <v>0</v>
      </c>
      <c r="M64" s="11">
        <v>0</v>
      </c>
      <c r="N64" s="11">
        <f t="shared" si="3"/>
        <v>32.2</v>
      </c>
    </row>
    <row r="65" spans="2:14" s="13" customFormat="1" ht="23.25">
      <c r="B65" s="2">
        <v>59</v>
      </c>
      <c r="C65" s="13" t="s">
        <v>63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52.1</v>
      </c>
      <c r="L65" s="11">
        <v>0</v>
      </c>
      <c r="M65" s="11">
        <v>0</v>
      </c>
      <c r="N65" s="11">
        <f t="shared" si="3"/>
        <v>52.1</v>
      </c>
    </row>
    <row r="66" spans="2:14" s="13" customFormat="1" ht="23.25">
      <c r="B66" s="9">
        <v>60</v>
      </c>
      <c r="C66" s="13" t="s">
        <v>64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45.2</v>
      </c>
      <c r="N66" s="11">
        <f t="shared" si="3"/>
        <v>45.2</v>
      </c>
    </row>
    <row r="67" spans="1:14" s="13" customFormat="1" ht="23.25">
      <c r="A67" s="16"/>
      <c r="B67" s="2">
        <v>61</v>
      </c>
      <c r="C67" s="16" t="s">
        <v>65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26.2</v>
      </c>
      <c r="N67" s="21">
        <f t="shared" si="3"/>
        <v>26.2</v>
      </c>
    </row>
    <row r="68" spans="1:14" s="13" customFormat="1" ht="23.25">
      <c r="A68" s="19">
        <v>4</v>
      </c>
      <c r="B68" s="9">
        <v>62</v>
      </c>
      <c r="C68" s="18" t="s">
        <v>66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10.3</v>
      </c>
      <c r="N68" s="20">
        <f t="shared" si="3"/>
        <v>10.3</v>
      </c>
    </row>
    <row r="69" spans="2:14" s="13" customFormat="1" ht="23.25">
      <c r="B69" s="2">
        <v>63</v>
      </c>
      <c r="C69" s="13" t="s">
        <v>67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33.5</v>
      </c>
      <c r="N69" s="11">
        <f t="shared" si="3"/>
        <v>33.5</v>
      </c>
    </row>
    <row r="70" spans="2:14" s="13" customFormat="1" ht="23.25">
      <c r="B70" s="9">
        <v>64</v>
      </c>
      <c r="C70" s="13" t="s">
        <v>68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13.1</v>
      </c>
      <c r="N70" s="11">
        <f t="shared" si="3"/>
        <v>13.1</v>
      </c>
    </row>
    <row r="71" spans="1:14" s="13" customFormat="1" ht="23.25">
      <c r="A71" s="9">
        <v>5</v>
      </c>
      <c r="B71" s="2">
        <v>65</v>
      </c>
      <c r="C71" s="13" t="s">
        <v>69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237</v>
      </c>
      <c r="N71" s="11">
        <f>SUM(M71)</f>
        <v>237</v>
      </c>
    </row>
    <row r="72" spans="1:14" s="13" customFormat="1" ht="23.25">
      <c r="A72" s="19">
        <v>6</v>
      </c>
      <c r="B72" s="9">
        <v>66</v>
      </c>
      <c r="C72" s="18" t="s">
        <v>70</v>
      </c>
      <c r="D72" s="11">
        <v>0</v>
      </c>
      <c r="E72" s="20">
        <v>54.3</v>
      </c>
      <c r="F72" s="20">
        <v>54.3</v>
      </c>
      <c r="G72" s="20">
        <v>54.3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f aca="true" t="shared" si="4" ref="N72:N94">SUM(D72:M72)</f>
        <v>162.89999999999998</v>
      </c>
    </row>
    <row r="73" spans="2:14" s="13" customFormat="1" ht="23.25">
      <c r="B73" s="2">
        <v>67</v>
      </c>
      <c r="C73" s="13" t="s">
        <v>71</v>
      </c>
      <c r="D73" s="11">
        <v>3.5</v>
      </c>
      <c r="E73" s="11">
        <v>3.5</v>
      </c>
      <c r="F73" s="11">
        <v>3.5</v>
      </c>
      <c r="G73" s="11">
        <v>3.5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f t="shared" si="4"/>
        <v>14</v>
      </c>
    </row>
    <row r="74" spans="2:14" s="13" customFormat="1" ht="23.25">
      <c r="B74" s="9">
        <v>68</v>
      </c>
      <c r="C74" s="13" t="s">
        <v>72</v>
      </c>
      <c r="D74" s="11">
        <v>125.3</v>
      </c>
      <c r="E74" s="11">
        <v>125.3</v>
      </c>
      <c r="F74" s="11">
        <v>125.3</v>
      </c>
      <c r="G74" s="11">
        <v>125.3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f t="shared" si="4"/>
        <v>501.2</v>
      </c>
    </row>
    <row r="75" spans="2:14" s="13" customFormat="1" ht="23.25">
      <c r="B75" s="2">
        <v>69</v>
      </c>
      <c r="C75" s="13" t="s">
        <v>73</v>
      </c>
      <c r="D75" s="11">
        <v>24</v>
      </c>
      <c r="E75" s="11">
        <v>24</v>
      </c>
      <c r="F75" s="11">
        <v>24</v>
      </c>
      <c r="G75" s="11">
        <v>24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f t="shared" si="4"/>
        <v>96</v>
      </c>
    </row>
    <row r="76" spans="2:14" s="13" customFormat="1" ht="23.25">
      <c r="B76" s="9">
        <v>70</v>
      </c>
      <c r="C76" s="13" t="s">
        <v>74</v>
      </c>
      <c r="D76" s="11">
        <v>0</v>
      </c>
      <c r="E76" s="11">
        <v>0</v>
      </c>
      <c r="F76" s="11">
        <v>143.9</v>
      </c>
      <c r="G76" s="11">
        <v>143.9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f t="shared" si="4"/>
        <v>287.8</v>
      </c>
    </row>
    <row r="77" spans="2:14" s="13" customFormat="1" ht="23.25">
      <c r="B77" s="2">
        <v>71</v>
      </c>
      <c r="C77" s="13" t="s">
        <v>75</v>
      </c>
      <c r="D77" s="11">
        <v>48.1</v>
      </c>
      <c r="E77" s="11">
        <v>48.1</v>
      </c>
      <c r="F77" s="11">
        <v>48.1</v>
      </c>
      <c r="G77" s="11">
        <v>48.1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f t="shared" si="4"/>
        <v>192.4</v>
      </c>
    </row>
    <row r="78" spans="2:14" s="13" customFormat="1" ht="23.25">
      <c r="B78" s="9">
        <v>72</v>
      </c>
      <c r="C78" s="13" t="s">
        <v>76</v>
      </c>
      <c r="D78" s="11">
        <v>0</v>
      </c>
      <c r="E78" s="11">
        <v>0</v>
      </c>
      <c r="F78" s="11">
        <v>0</v>
      </c>
      <c r="G78" s="11">
        <v>0</v>
      </c>
      <c r="H78" s="11">
        <v>24.9</v>
      </c>
      <c r="I78" s="11">
        <v>24.9</v>
      </c>
      <c r="J78" s="11">
        <v>24.9</v>
      </c>
      <c r="K78" s="11">
        <v>24.9</v>
      </c>
      <c r="L78" s="11">
        <v>0</v>
      </c>
      <c r="M78" s="11">
        <v>0</v>
      </c>
      <c r="N78" s="11">
        <f t="shared" si="4"/>
        <v>99.6</v>
      </c>
    </row>
    <row r="79" spans="2:14" s="13" customFormat="1" ht="23.25">
      <c r="B79" s="2">
        <v>73</v>
      </c>
      <c r="C79" s="13" t="s">
        <v>77</v>
      </c>
      <c r="D79" s="11">
        <v>0</v>
      </c>
      <c r="E79" s="11">
        <v>0</v>
      </c>
      <c r="F79" s="11">
        <v>0</v>
      </c>
      <c r="G79" s="11">
        <v>0</v>
      </c>
      <c r="H79" s="11">
        <v>10.9</v>
      </c>
      <c r="I79" s="11">
        <v>10.9</v>
      </c>
      <c r="J79" s="11">
        <v>10.9</v>
      </c>
      <c r="K79" s="11">
        <v>10.9</v>
      </c>
      <c r="L79" s="11">
        <v>0</v>
      </c>
      <c r="M79" s="11">
        <v>0</v>
      </c>
      <c r="N79" s="11">
        <f t="shared" si="4"/>
        <v>43.6</v>
      </c>
    </row>
    <row r="80" spans="2:14" s="13" customFormat="1" ht="23.25">
      <c r="B80" s="9">
        <v>74</v>
      </c>
      <c r="C80" s="13" t="s">
        <v>78</v>
      </c>
      <c r="D80" s="11">
        <v>0</v>
      </c>
      <c r="E80" s="11">
        <v>0</v>
      </c>
      <c r="F80" s="11">
        <v>0</v>
      </c>
      <c r="G80" s="11">
        <v>0</v>
      </c>
      <c r="H80" s="11">
        <v>42</v>
      </c>
      <c r="I80" s="11">
        <v>42</v>
      </c>
      <c r="J80" s="11">
        <v>42</v>
      </c>
      <c r="K80" s="11">
        <v>42</v>
      </c>
      <c r="L80" s="11">
        <v>0</v>
      </c>
      <c r="M80" s="11">
        <v>0</v>
      </c>
      <c r="N80" s="11">
        <f t="shared" si="4"/>
        <v>168</v>
      </c>
    </row>
    <row r="81" spans="2:14" s="13" customFormat="1" ht="23.25">
      <c r="B81" s="2">
        <v>75</v>
      </c>
      <c r="C81" s="13" t="s">
        <v>79</v>
      </c>
      <c r="D81" s="11">
        <v>0</v>
      </c>
      <c r="E81" s="11">
        <v>0</v>
      </c>
      <c r="F81" s="11">
        <v>0</v>
      </c>
      <c r="G81" s="11">
        <v>0</v>
      </c>
      <c r="H81" s="11">
        <v>15.7</v>
      </c>
      <c r="I81" s="11">
        <v>15.7</v>
      </c>
      <c r="J81" s="11">
        <v>15.7</v>
      </c>
      <c r="K81" s="11">
        <v>15.7</v>
      </c>
      <c r="L81" s="11">
        <v>0</v>
      </c>
      <c r="M81" s="11">
        <v>0</v>
      </c>
      <c r="N81" s="11">
        <f t="shared" si="4"/>
        <v>62.8</v>
      </c>
    </row>
    <row r="82" spans="2:14" s="13" customFormat="1" ht="23.25">
      <c r="B82" s="9">
        <v>76</v>
      </c>
      <c r="C82" s="13" t="s">
        <v>81</v>
      </c>
      <c r="D82" s="11">
        <v>0</v>
      </c>
      <c r="E82" s="11">
        <v>0</v>
      </c>
      <c r="F82" s="11">
        <v>0</v>
      </c>
      <c r="G82" s="11">
        <v>0</v>
      </c>
      <c r="H82" s="11">
        <v>27.3</v>
      </c>
      <c r="I82" s="11">
        <v>27.3</v>
      </c>
      <c r="J82" s="11">
        <v>27.3</v>
      </c>
      <c r="K82" s="11">
        <v>27.3</v>
      </c>
      <c r="L82" s="11">
        <v>0</v>
      </c>
      <c r="M82" s="11">
        <v>0</v>
      </c>
      <c r="N82" s="11">
        <f t="shared" si="4"/>
        <v>109.2</v>
      </c>
    </row>
    <row r="83" spans="2:14" s="13" customFormat="1" ht="23.25">
      <c r="B83" s="2">
        <v>77</v>
      </c>
      <c r="C83" s="13" t="s">
        <v>82</v>
      </c>
      <c r="D83" s="11">
        <v>0</v>
      </c>
      <c r="E83" s="11">
        <v>0</v>
      </c>
      <c r="F83" s="11">
        <v>0</v>
      </c>
      <c r="G83" s="11">
        <v>0</v>
      </c>
      <c r="H83" s="11">
        <v>42.5</v>
      </c>
      <c r="I83" s="11">
        <v>42.5</v>
      </c>
      <c r="J83" s="11">
        <v>42.5</v>
      </c>
      <c r="K83" s="11">
        <v>42.5</v>
      </c>
      <c r="L83" s="11">
        <v>0</v>
      </c>
      <c r="M83" s="11">
        <v>0</v>
      </c>
      <c r="N83" s="11">
        <f t="shared" si="4"/>
        <v>170</v>
      </c>
    </row>
    <row r="84" spans="2:14" s="13" customFormat="1" ht="23.25">
      <c r="B84" s="9">
        <v>78</v>
      </c>
      <c r="C84" s="13" t="s">
        <v>83</v>
      </c>
      <c r="D84" s="11">
        <v>0</v>
      </c>
      <c r="E84" s="11">
        <v>0</v>
      </c>
      <c r="F84" s="11">
        <v>0</v>
      </c>
      <c r="G84" s="11">
        <v>0</v>
      </c>
      <c r="H84" s="11"/>
      <c r="I84" s="11">
        <v>201.6</v>
      </c>
      <c r="J84" s="11">
        <v>201.6</v>
      </c>
      <c r="K84" s="11">
        <v>201.6</v>
      </c>
      <c r="L84" s="11">
        <v>0</v>
      </c>
      <c r="M84" s="11">
        <v>0</v>
      </c>
      <c r="N84" s="11">
        <f t="shared" si="4"/>
        <v>604.8</v>
      </c>
    </row>
    <row r="85" spans="2:14" s="13" customFormat="1" ht="23.25">
      <c r="B85" s="2">
        <v>79</v>
      </c>
      <c r="C85" s="13" t="s">
        <v>84</v>
      </c>
      <c r="D85" s="11">
        <v>0</v>
      </c>
      <c r="E85" s="11">
        <v>0</v>
      </c>
      <c r="F85" s="11">
        <v>0</v>
      </c>
      <c r="G85" s="11">
        <v>0</v>
      </c>
      <c r="H85" s="11">
        <v>5.1</v>
      </c>
      <c r="I85" s="11">
        <v>5.1</v>
      </c>
      <c r="J85" s="11">
        <v>5.1</v>
      </c>
      <c r="K85" s="11">
        <v>5.1</v>
      </c>
      <c r="L85" s="11">
        <v>0</v>
      </c>
      <c r="M85" s="11">
        <v>0</v>
      </c>
      <c r="N85" s="11">
        <f t="shared" si="4"/>
        <v>20.4</v>
      </c>
    </row>
    <row r="86" spans="2:14" s="13" customFormat="1" ht="23.25">
      <c r="B86" s="9">
        <v>80</v>
      </c>
      <c r="C86" s="13" t="s">
        <v>85</v>
      </c>
      <c r="D86" s="11">
        <v>0</v>
      </c>
      <c r="E86" s="11">
        <v>0</v>
      </c>
      <c r="F86" s="11">
        <v>0</v>
      </c>
      <c r="G86" s="11">
        <v>0</v>
      </c>
      <c r="H86" s="11"/>
      <c r="I86" s="11">
        <v>15.6</v>
      </c>
      <c r="J86" s="11">
        <v>15.6</v>
      </c>
      <c r="K86" s="11">
        <v>15.6</v>
      </c>
      <c r="L86" s="11">
        <v>0</v>
      </c>
      <c r="M86" s="11">
        <v>0</v>
      </c>
      <c r="N86" s="11">
        <f t="shared" si="4"/>
        <v>46.8</v>
      </c>
    </row>
    <row r="87" spans="2:14" s="13" customFormat="1" ht="23.25">
      <c r="B87" s="2">
        <v>81</v>
      </c>
      <c r="C87" s="13" t="s">
        <v>86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18.4</v>
      </c>
      <c r="N87" s="11">
        <f t="shared" si="4"/>
        <v>18.4</v>
      </c>
    </row>
    <row r="88" spans="2:14" s="13" customFormat="1" ht="23.25">
      <c r="B88" s="9">
        <v>82</v>
      </c>
      <c r="C88" s="13" t="s">
        <v>87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6.7</v>
      </c>
      <c r="N88" s="11">
        <f t="shared" si="4"/>
        <v>6.7</v>
      </c>
    </row>
    <row r="89" spans="1:14" s="13" customFormat="1" ht="23.25">
      <c r="A89" s="16"/>
      <c r="B89" s="2">
        <v>83</v>
      </c>
      <c r="C89" s="16" t="s">
        <v>88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170.8</v>
      </c>
      <c r="N89" s="21">
        <f t="shared" si="4"/>
        <v>170.8</v>
      </c>
    </row>
    <row r="90" spans="1:14" s="13" customFormat="1" ht="23.25">
      <c r="A90" s="19">
        <v>6</v>
      </c>
      <c r="B90" s="9">
        <v>84</v>
      </c>
      <c r="C90" s="18" t="s">
        <v>89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42</v>
      </c>
      <c r="N90" s="20">
        <f t="shared" si="4"/>
        <v>42</v>
      </c>
    </row>
    <row r="91" spans="2:14" s="13" customFormat="1" ht="23.25">
      <c r="B91" s="2">
        <v>85</v>
      </c>
      <c r="C91" s="13" t="s">
        <v>90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128.1</v>
      </c>
      <c r="N91" s="11">
        <f t="shared" si="4"/>
        <v>128.1</v>
      </c>
    </row>
    <row r="92" spans="2:14" s="13" customFormat="1" ht="23.25">
      <c r="B92" s="9">
        <v>86</v>
      </c>
      <c r="C92" s="13" t="s">
        <v>91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200.4</v>
      </c>
      <c r="N92" s="11">
        <f t="shared" si="4"/>
        <v>200.4</v>
      </c>
    </row>
    <row r="93" spans="2:14" s="13" customFormat="1" ht="23.25">
      <c r="B93" s="2">
        <v>87</v>
      </c>
      <c r="C93" s="13" t="s">
        <v>92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54.1</v>
      </c>
      <c r="N93" s="11">
        <f t="shared" si="4"/>
        <v>54.1</v>
      </c>
    </row>
    <row r="94" spans="2:14" s="13" customFormat="1" ht="23.25">
      <c r="B94" s="9">
        <v>88</v>
      </c>
      <c r="C94" s="13" t="s">
        <v>93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9.6</v>
      </c>
      <c r="N94" s="11">
        <f t="shared" si="4"/>
        <v>9.6</v>
      </c>
    </row>
    <row r="95" spans="1:14" s="13" customFormat="1" ht="23.25">
      <c r="A95" s="9">
        <v>7</v>
      </c>
      <c r="B95" s="2">
        <v>89</v>
      </c>
      <c r="C95" s="13" t="s">
        <v>94</v>
      </c>
      <c r="D95" s="11">
        <v>0</v>
      </c>
      <c r="E95" s="11">
        <v>0</v>
      </c>
      <c r="F95" s="11">
        <v>91.2</v>
      </c>
      <c r="G95" s="11">
        <v>91.2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f aca="true" t="shared" si="5" ref="N95:N107">SUM(D95:M95)</f>
        <v>182.4</v>
      </c>
    </row>
    <row r="96" spans="2:14" s="13" customFormat="1" ht="23.25">
      <c r="B96" s="9">
        <v>90</v>
      </c>
      <c r="C96" s="13" t="s">
        <v>95</v>
      </c>
      <c r="D96" s="11">
        <v>54.4</v>
      </c>
      <c r="E96" s="11">
        <v>54.4</v>
      </c>
      <c r="F96" s="11">
        <v>54.4</v>
      </c>
      <c r="G96" s="11">
        <v>54.4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f t="shared" si="5"/>
        <v>217.6</v>
      </c>
    </row>
    <row r="97" spans="2:14" s="13" customFormat="1" ht="23.25">
      <c r="B97" s="2">
        <v>91</v>
      </c>
      <c r="C97" s="13" t="s">
        <v>96</v>
      </c>
      <c r="D97" s="11"/>
      <c r="E97" s="11">
        <v>98.4</v>
      </c>
      <c r="F97" s="11">
        <v>98.4</v>
      </c>
      <c r="G97" s="11">
        <v>98.4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f t="shared" si="5"/>
        <v>295.20000000000005</v>
      </c>
    </row>
    <row r="98" spans="2:14" s="13" customFormat="1" ht="23.25">
      <c r="B98" s="9">
        <v>92</v>
      </c>
      <c r="C98" s="13" t="s">
        <v>97</v>
      </c>
      <c r="D98" s="11">
        <v>134</v>
      </c>
      <c r="E98" s="11">
        <v>134</v>
      </c>
      <c r="F98" s="11">
        <v>134</v>
      </c>
      <c r="G98" s="11">
        <v>134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f t="shared" si="5"/>
        <v>536</v>
      </c>
    </row>
    <row r="99" spans="2:14" s="13" customFormat="1" ht="23.25">
      <c r="B99" s="2">
        <v>93</v>
      </c>
      <c r="C99" s="13" t="s">
        <v>98</v>
      </c>
      <c r="D99" s="11"/>
      <c r="E99" s="11">
        <v>49.2</v>
      </c>
      <c r="F99" s="11">
        <v>49.2</v>
      </c>
      <c r="G99" s="11">
        <v>49.2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f t="shared" si="5"/>
        <v>147.60000000000002</v>
      </c>
    </row>
    <row r="100" spans="2:14" s="13" customFormat="1" ht="23.25">
      <c r="B100" s="9">
        <v>94</v>
      </c>
      <c r="C100" s="13" t="s">
        <v>99</v>
      </c>
      <c r="D100" s="11"/>
      <c r="E100" s="11">
        <v>111</v>
      </c>
      <c r="F100" s="11">
        <v>111</v>
      </c>
      <c r="G100" s="11">
        <v>111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f t="shared" si="5"/>
        <v>333</v>
      </c>
    </row>
    <row r="101" spans="2:14" s="13" customFormat="1" ht="23.25">
      <c r="B101" s="2">
        <v>95</v>
      </c>
      <c r="C101" s="13" t="s">
        <v>100</v>
      </c>
      <c r="D101" s="11">
        <v>43.6</v>
      </c>
      <c r="E101" s="11">
        <v>43.6</v>
      </c>
      <c r="F101" s="11">
        <v>43.6</v>
      </c>
      <c r="G101" s="11">
        <v>43.6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f t="shared" si="5"/>
        <v>174.4</v>
      </c>
    </row>
    <row r="102" spans="2:14" s="13" customFormat="1" ht="23.25">
      <c r="B102" s="9">
        <v>96</v>
      </c>
      <c r="C102" s="13" t="s">
        <v>100</v>
      </c>
      <c r="D102" s="11">
        <v>32</v>
      </c>
      <c r="E102" s="11">
        <v>32</v>
      </c>
      <c r="F102" s="11">
        <v>32</v>
      </c>
      <c r="G102" s="11">
        <v>32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f t="shared" si="5"/>
        <v>128</v>
      </c>
    </row>
    <row r="103" spans="2:14" s="13" customFormat="1" ht="23.25">
      <c r="B103" s="2">
        <v>97</v>
      </c>
      <c r="C103" s="13" t="s">
        <v>101</v>
      </c>
      <c r="D103" s="11">
        <v>71.7</v>
      </c>
      <c r="E103" s="11">
        <v>71.7</v>
      </c>
      <c r="F103" s="11">
        <v>71.7</v>
      </c>
      <c r="G103" s="11">
        <v>71.7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f t="shared" si="5"/>
        <v>286.8</v>
      </c>
    </row>
    <row r="104" spans="2:14" s="13" customFormat="1" ht="23.25">
      <c r="B104" s="9">
        <v>98</v>
      </c>
      <c r="C104" s="13" t="s">
        <v>102</v>
      </c>
      <c r="D104" s="11">
        <v>35</v>
      </c>
      <c r="E104" s="11">
        <v>35</v>
      </c>
      <c r="F104" s="11">
        <v>35</v>
      </c>
      <c r="G104" s="11">
        <v>35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f t="shared" si="5"/>
        <v>140</v>
      </c>
    </row>
    <row r="105" spans="2:14" s="13" customFormat="1" ht="23.25">
      <c r="B105" s="2">
        <v>99</v>
      </c>
      <c r="C105" s="13" t="s">
        <v>103</v>
      </c>
      <c r="D105" s="11">
        <v>34.3</v>
      </c>
      <c r="E105" s="11">
        <v>34.3</v>
      </c>
      <c r="F105" s="11">
        <v>34.3</v>
      </c>
      <c r="G105" s="11">
        <v>34.3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f t="shared" si="5"/>
        <v>137.2</v>
      </c>
    </row>
    <row r="106" spans="2:14" s="13" customFormat="1" ht="23.25">
      <c r="B106" s="9">
        <v>100</v>
      </c>
      <c r="C106" s="13" t="s">
        <v>104</v>
      </c>
      <c r="D106" s="11">
        <v>0</v>
      </c>
      <c r="E106" s="11">
        <v>0</v>
      </c>
      <c r="F106" s="11">
        <v>0</v>
      </c>
      <c r="G106" s="11">
        <v>0</v>
      </c>
      <c r="H106" s="11"/>
      <c r="I106" s="11">
        <v>123.6</v>
      </c>
      <c r="J106" s="11">
        <v>123.6</v>
      </c>
      <c r="K106" s="11">
        <v>123.6</v>
      </c>
      <c r="L106" s="11">
        <v>0</v>
      </c>
      <c r="M106" s="11">
        <v>0</v>
      </c>
      <c r="N106" s="11">
        <f t="shared" si="5"/>
        <v>370.79999999999995</v>
      </c>
    </row>
    <row r="107" spans="2:14" s="13" customFormat="1" ht="23.25">
      <c r="B107" s="2">
        <v>101</v>
      </c>
      <c r="C107" s="13" t="s">
        <v>105</v>
      </c>
      <c r="D107" s="11">
        <v>0</v>
      </c>
      <c r="E107" s="11">
        <v>0</v>
      </c>
      <c r="F107" s="11">
        <v>0</v>
      </c>
      <c r="G107" s="11">
        <v>0</v>
      </c>
      <c r="H107" s="11">
        <v>18.3</v>
      </c>
      <c r="I107" s="11">
        <v>18.3</v>
      </c>
      <c r="J107" s="11">
        <v>18.3</v>
      </c>
      <c r="K107" s="11">
        <v>18.3</v>
      </c>
      <c r="L107" s="11">
        <v>0</v>
      </c>
      <c r="M107" s="11">
        <v>0</v>
      </c>
      <c r="N107" s="11">
        <f t="shared" si="5"/>
        <v>73.2</v>
      </c>
    </row>
    <row r="108" spans="1:14" s="13" customFormat="1" ht="23.25">
      <c r="A108" s="9">
        <v>7</v>
      </c>
      <c r="B108" s="9">
        <v>102</v>
      </c>
      <c r="C108" s="13" t="s">
        <v>106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77.1</v>
      </c>
      <c r="K108" s="20">
        <v>77.1</v>
      </c>
      <c r="L108" s="20">
        <v>0</v>
      </c>
      <c r="M108" s="20">
        <v>0</v>
      </c>
      <c r="N108" s="20">
        <f>SUM(D108:M108)</f>
        <v>154.2</v>
      </c>
    </row>
    <row r="109" spans="2:14" s="13" customFormat="1" ht="23.25">
      <c r="B109" s="2">
        <v>103</v>
      </c>
      <c r="C109" s="13" t="s">
        <v>107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41.6</v>
      </c>
      <c r="L109" s="11">
        <v>0</v>
      </c>
      <c r="M109" s="11">
        <v>0</v>
      </c>
      <c r="N109" s="11">
        <f>SUM(D109:M109)</f>
        <v>41.6</v>
      </c>
    </row>
    <row r="110" spans="2:14" s="13" customFormat="1" ht="23.25">
      <c r="B110" s="9">
        <v>104</v>
      </c>
      <c r="C110" s="13" t="s">
        <v>108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35.3</v>
      </c>
      <c r="N110" s="11">
        <f>SUM(D110:M110)</f>
        <v>35.3</v>
      </c>
    </row>
    <row r="111" spans="1:14" s="13" customFormat="1" ht="23.25">
      <c r="A111" s="19">
        <v>8</v>
      </c>
      <c r="B111" s="2">
        <v>105</v>
      </c>
      <c r="C111" s="18" t="s">
        <v>109</v>
      </c>
      <c r="D111" s="20">
        <v>0</v>
      </c>
      <c r="E111" s="20">
        <v>0</v>
      </c>
      <c r="F111" s="20">
        <v>0</v>
      </c>
      <c r="G111" s="20">
        <v>35.3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f aca="true" t="shared" si="6" ref="N111:N120">SUM(D111:M111)</f>
        <v>35.3</v>
      </c>
    </row>
    <row r="112" spans="2:14" s="13" customFormat="1" ht="23.25">
      <c r="B112" s="9">
        <v>106</v>
      </c>
      <c r="C112" s="13" t="s">
        <v>110</v>
      </c>
      <c r="D112" s="11">
        <v>0</v>
      </c>
      <c r="E112" s="11">
        <v>0</v>
      </c>
      <c r="F112" s="11">
        <v>48</v>
      </c>
      <c r="G112" s="11">
        <v>48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f t="shared" si="6"/>
        <v>96</v>
      </c>
    </row>
    <row r="113" spans="2:14" s="13" customFormat="1" ht="23.25">
      <c r="B113" s="2">
        <v>107</v>
      </c>
      <c r="C113" s="13" t="s">
        <v>111</v>
      </c>
      <c r="D113" s="11">
        <v>0</v>
      </c>
      <c r="E113" s="11">
        <v>0</v>
      </c>
      <c r="F113" s="11">
        <v>18.1</v>
      </c>
      <c r="G113" s="11">
        <v>18.1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f t="shared" si="6"/>
        <v>36.2</v>
      </c>
    </row>
    <row r="114" spans="2:14" s="13" customFormat="1" ht="23.25">
      <c r="B114" s="9">
        <v>108</v>
      </c>
      <c r="C114" s="13" t="s">
        <v>98</v>
      </c>
      <c r="D114" s="11">
        <v>101.7</v>
      </c>
      <c r="E114" s="11">
        <v>101.7</v>
      </c>
      <c r="F114" s="11">
        <v>101.7</v>
      </c>
      <c r="G114" s="11">
        <v>101.7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f t="shared" si="6"/>
        <v>406.8</v>
      </c>
    </row>
    <row r="115" spans="2:14" s="13" customFormat="1" ht="23.25">
      <c r="B115" s="2">
        <v>109</v>
      </c>
      <c r="C115" s="13" t="s">
        <v>112</v>
      </c>
      <c r="D115" s="11">
        <v>33.3</v>
      </c>
      <c r="E115" s="11">
        <v>33.3</v>
      </c>
      <c r="F115" s="11">
        <v>33.3</v>
      </c>
      <c r="G115" s="11">
        <v>33.3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f t="shared" si="6"/>
        <v>133.2</v>
      </c>
    </row>
    <row r="116" spans="2:14" s="13" customFormat="1" ht="23.25">
      <c r="B116" s="9">
        <v>110</v>
      </c>
      <c r="C116" s="13" t="s">
        <v>113</v>
      </c>
      <c r="D116" s="11">
        <v>64.6</v>
      </c>
      <c r="E116" s="11">
        <v>64.6</v>
      </c>
      <c r="F116" s="11">
        <v>64.6</v>
      </c>
      <c r="G116" s="11">
        <v>64.6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f t="shared" si="6"/>
        <v>258.4</v>
      </c>
    </row>
    <row r="117" spans="2:14" s="13" customFormat="1" ht="23.25">
      <c r="B117" s="2">
        <v>111</v>
      </c>
      <c r="C117" s="13" t="s">
        <v>114</v>
      </c>
      <c r="D117" s="11">
        <v>0</v>
      </c>
      <c r="E117" s="11">
        <v>0</v>
      </c>
      <c r="F117" s="11">
        <v>0</v>
      </c>
      <c r="G117" s="11">
        <v>115.1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f t="shared" si="6"/>
        <v>115.1</v>
      </c>
    </row>
    <row r="118" spans="2:14" s="13" customFormat="1" ht="23.25">
      <c r="B118" s="9">
        <v>112</v>
      </c>
      <c r="C118" s="13" t="s">
        <v>115</v>
      </c>
      <c r="D118" s="11">
        <v>0</v>
      </c>
      <c r="E118" s="11">
        <v>0</v>
      </c>
      <c r="F118" s="11">
        <v>0</v>
      </c>
      <c r="G118" s="11"/>
      <c r="H118" s="11">
        <v>39.5</v>
      </c>
      <c r="I118" s="11">
        <v>39.5</v>
      </c>
      <c r="J118" s="11">
        <v>39.5</v>
      </c>
      <c r="K118" s="11">
        <v>39.5</v>
      </c>
      <c r="L118" s="11">
        <v>0</v>
      </c>
      <c r="M118" s="11">
        <v>0</v>
      </c>
      <c r="N118" s="11">
        <f t="shared" si="6"/>
        <v>158</v>
      </c>
    </row>
    <row r="119" spans="2:14" s="13" customFormat="1" ht="23.25">
      <c r="B119" s="2">
        <v>113</v>
      </c>
      <c r="C119" s="13" t="s">
        <v>116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72.2</v>
      </c>
      <c r="L119" s="11">
        <v>0</v>
      </c>
      <c r="M119" s="11">
        <v>0</v>
      </c>
      <c r="N119" s="11">
        <f t="shared" si="6"/>
        <v>72.2</v>
      </c>
    </row>
    <row r="120" spans="2:14" s="13" customFormat="1" ht="23.25">
      <c r="B120" s="9">
        <v>114</v>
      </c>
      <c r="C120" s="13" t="s">
        <v>117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54.5</v>
      </c>
      <c r="J120" s="11">
        <v>54.5</v>
      </c>
      <c r="K120" s="11">
        <v>54.5</v>
      </c>
      <c r="L120" s="11">
        <v>0</v>
      </c>
      <c r="M120" s="11">
        <v>0</v>
      </c>
      <c r="N120" s="11">
        <f t="shared" si="6"/>
        <v>163.5</v>
      </c>
    </row>
    <row r="121" spans="1:14" s="13" customFormat="1" ht="23.25">
      <c r="A121" s="9">
        <v>9</v>
      </c>
      <c r="B121" s="2">
        <v>115</v>
      </c>
      <c r="C121" s="13" t="s">
        <v>118</v>
      </c>
      <c r="D121" s="11">
        <v>0</v>
      </c>
      <c r="E121" s="11">
        <v>0</v>
      </c>
      <c r="F121" s="11">
        <v>0</v>
      </c>
      <c r="G121" s="11">
        <v>41.1</v>
      </c>
      <c r="H121" s="11"/>
      <c r="I121" s="11"/>
      <c r="J121" s="11"/>
      <c r="K121" s="11"/>
      <c r="L121" s="11"/>
      <c r="M121" s="11"/>
      <c r="N121" s="11">
        <f aca="true" t="shared" si="7" ref="N121:N131">SUM(D121:M121)</f>
        <v>41.1</v>
      </c>
    </row>
    <row r="122" spans="2:14" s="13" customFormat="1" ht="23.25">
      <c r="B122" s="9">
        <v>116</v>
      </c>
      <c r="C122" s="13" t="s">
        <v>119</v>
      </c>
      <c r="D122" s="11">
        <v>0</v>
      </c>
      <c r="E122" s="11">
        <v>0</v>
      </c>
      <c r="F122" s="11">
        <v>66.6</v>
      </c>
      <c r="G122" s="11">
        <v>66.6</v>
      </c>
      <c r="H122" s="11"/>
      <c r="I122" s="11"/>
      <c r="J122" s="11"/>
      <c r="K122" s="11"/>
      <c r="L122" s="11"/>
      <c r="M122" s="11"/>
      <c r="N122" s="11">
        <f t="shared" si="7"/>
        <v>133.2</v>
      </c>
    </row>
    <row r="123" spans="2:14" s="13" customFormat="1" ht="23.25">
      <c r="B123" s="2">
        <v>117</v>
      </c>
      <c r="C123" s="13" t="s">
        <v>120</v>
      </c>
      <c r="D123" s="11">
        <v>0</v>
      </c>
      <c r="E123" s="11">
        <v>0</v>
      </c>
      <c r="F123" s="11">
        <v>62.2</v>
      </c>
      <c r="G123" s="11">
        <v>62.2</v>
      </c>
      <c r="H123" s="11"/>
      <c r="I123" s="11"/>
      <c r="J123" s="11"/>
      <c r="K123" s="11"/>
      <c r="L123" s="11"/>
      <c r="M123" s="11"/>
      <c r="N123" s="11">
        <f t="shared" si="7"/>
        <v>124.4</v>
      </c>
    </row>
    <row r="124" spans="2:14" s="13" customFormat="1" ht="23.25">
      <c r="B124" s="9">
        <v>118</v>
      </c>
      <c r="C124" s="13" t="s">
        <v>121</v>
      </c>
      <c r="D124" s="11">
        <v>0</v>
      </c>
      <c r="E124" s="11">
        <v>0</v>
      </c>
      <c r="F124" s="11">
        <v>0</v>
      </c>
      <c r="G124" s="11">
        <v>42.3</v>
      </c>
      <c r="H124" s="11"/>
      <c r="I124" s="11"/>
      <c r="J124" s="11"/>
      <c r="K124" s="11"/>
      <c r="L124" s="11"/>
      <c r="M124" s="11"/>
      <c r="N124" s="11">
        <f t="shared" si="7"/>
        <v>42.3</v>
      </c>
    </row>
    <row r="125" spans="2:14" s="13" customFormat="1" ht="23.25">
      <c r="B125" s="2">
        <v>119</v>
      </c>
      <c r="C125" s="13" t="s">
        <v>122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44.1</v>
      </c>
      <c r="J125" s="11">
        <v>44.1</v>
      </c>
      <c r="K125" s="11">
        <v>44.1</v>
      </c>
      <c r="L125" s="11"/>
      <c r="M125" s="11"/>
      <c r="N125" s="11">
        <f t="shared" si="7"/>
        <v>132.3</v>
      </c>
    </row>
    <row r="126" spans="2:14" s="13" customFormat="1" ht="23.25">
      <c r="B126" s="9">
        <v>120</v>
      </c>
      <c r="C126" s="13" t="s">
        <v>123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17.7</v>
      </c>
      <c r="J126" s="11">
        <v>17.7</v>
      </c>
      <c r="K126" s="11">
        <v>17.7</v>
      </c>
      <c r="L126" s="11"/>
      <c r="M126" s="11"/>
      <c r="N126" s="11">
        <f t="shared" si="7"/>
        <v>53.099999999999994</v>
      </c>
    </row>
    <row r="127" spans="2:14" s="13" customFormat="1" ht="23.25">
      <c r="B127" s="2">
        <v>121</v>
      </c>
      <c r="C127" s="13" t="s">
        <v>124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/>
      <c r="J127" s="11">
        <v>34.6</v>
      </c>
      <c r="K127" s="11">
        <v>34.6</v>
      </c>
      <c r="L127" s="11"/>
      <c r="M127" s="11"/>
      <c r="N127" s="11">
        <f t="shared" si="7"/>
        <v>69.2</v>
      </c>
    </row>
    <row r="128" spans="2:14" s="13" customFormat="1" ht="23.25">
      <c r="B128" s="9">
        <v>122</v>
      </c>
      <c r="C128" s="13" t="s">
        <v>125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29.8</v>
      </c>
      <c r="N128" s="11">
        <f t="shared" si="7"/>
        <v>29.8</v>
      </c>
    </row>
    <row r="129" spans="2:14" s="13" customFormat="1" ht="23.25">
      <c r="B129" s="2">
        <v>123</v>
      </c>
      <c r="C129" s="13" t="s">
        <v>126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60.2</v>
      </c>
      <c r="N129" s="11">
        <f t="shared" si="7"/>
        <v>60.2</v>
      </c>
    </row>
    <row r="130" spans="2:14" s="13" customFormat="1" ht="23.25">
      <c r="B130" s="9">
        <v>124</v>
      </c>
      <c r="C130" s="13" t="s">
        <v>127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21.8</v>
      </c>
      <c r="N130" s="11">
        <f t="shared" si="7"/>
        <v>21.8</v>
      </c>
    </row>
    <row r="131" spans="2:14" s="13" customFormat="1" ht="23.25">
      <c r="B131" s="2">
        <v>125</v>
      </c>
      <c r="C131" s="13" t="s">
        <v>128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14.5</v>
      </c>
      <c r="N131" s="11">
        <f t="shared" si="7"/>
        <v>14.5</v>
      </c>
    </row>
    <row r="132" spans="1:14" s="13" customFormat="1" ht="23.25">
      <c r="A132" s="9">
        <v>10</v>
      </c>
      <c r="B132" s="9">
        <v>126</v>
      </c>
      <c r="C132" s="13" t="s">
        <v>129</v>
      </c>
      <c r="D132" s="11">
        <v>0</v>
      </c>
      <c r="E132" s="11">
        <v>0</v>
      </c>
      <c r="F132" s="11">
        <v>13.4</v>
      </c>
      <c r="G132" s="11">
        <v>13.4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f aca="true" t="shared" si="8" ref="N132:N140">SUM(D132:M132)</f>
        <v>26.8</v>
      </c>
    </row>
    <row r="133" spans="2:14" s="13" customFormat="1" ht="23.25">
      <c r="B133" s="2">
        <v>127</v>
      </c>
      <c r="C133" s="13" t="s">
        <v>130</v>
      </c>
      <c r="D133" s="11">
        <v>0</v>
      </c>
      <c r="E133" s="11">
        <v>5.6</v>
      </c>
      <c r="F133" s="11">
        <v>5.6</v>
      </c>
      <c r="G133" s="11">
        <v>5.6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f t="shared" si="8"/>
        <v>16.799999999999997</v>
      </c>
    </row>
    <row r="134" spans="2:14" s="13" customFormat="1" ht="23.25">
      <c r="B134" s="9">
        <v>128</v>
      </c>
      <c r="C134" s="13" t="s">
        <v>131</v>
      </c>
      <c r="D134" s="11">
        <v>27.8</v>
      </c>
      <c r="E134" s="11">
        <v>27.8</v>
      </c>
      <c r="F134" s="11">
        <v>27.8</v>
      </c>
      <c r="G134" s="11">
        <v>27.8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f t="shared" si="8"/>
        <v>111.2</v>
      </c>
    </row>
    <row r="135" spans="2:14" s="13" customFormat="1" ht="23.25">
      <c r="B135" s="2">
        <v>129</v>
      </c>
      <c r="C135" s="13" t="s">
        <v>132</v>
      </c>
      <c r="D135" s="11">
        <v>0</v>
      </c>
      <c r="E135" s="11">
        <v>0</v>
      </c>
      <c r="F135" s="11">
        <v>37.4</v>
      </c>
      <c r="G135" s="11">
        <v>37.4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f t="shared" si="8"/>
        <v>74.8</v>
      </c>
    </row>
    <row r="136" spans="2:14" s="13" customFormat="1" ht="23.25">
      <c r="B136" s="9">
        <v>130</v>
      </c>
      <c r="C136" s="13" t="s">
        <v>133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/>
      <c r="J136" s="11">
        <v>46.1</v>
      </c>
      <c r="K136" s="11">
        <v>46.1</v>
      </c>
      <c r="L136" s="11">
        <v>0</v>
      </c>
      <c r="M136" s="11">
        <v>0</v>
      </c>
      <c r="N136" s="11">
        <f t="shared" si="8"/>
        <v>92.2</v>
      </c>
    </row>
    <row r="137" spans="2:14" s="13" customFormat="1" ht="23.25">
      <c r="B137" s="2">
        <v>131</v>
      </c>
      <c r="C137" s="13" t="s">
        <v>134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25.6</v>
      </c>
      <c r="J137" s="11">
        <v>25.6</v>
      </c>
      <c r="K137" s="11">
        <v>25.6</v>
      </c>
      <c r="L137" s="11">
        <v>0</v>
      </c>
      <c r="M137" s="11">
        <v>0</v>
      </c>
      <c r="N137" s="11">
        <f t="shared" si="8"/>
        <v>76.80000000000001</v>
      </c>
    </row>
    <row r="138" spans="2:14" s="13" customFormat="1" ht="23.25">
      <c r="B138" s="9">
        <v>132</v>
      </c>
      <c r="C138" s="13" t="s">
        <v>135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13.2</v>
      </c>
      <c r="J138" s="11">
        <v>13.2</v>
      </c>
      <c r="K138" s="11">
        <v>13.2</v>
      </c>
      <c r="L138" s="11">
        <v>0</v>
      </c>
      <c r="M138" s="11">
        <v>0</v>
      </c>
      <c r="N138" s="11">
        <f t="shared" si="8"/>
        <v>39.599999999999994</v>
      </c>
    </row>
    <row r="139" spans="2:14" s="13" customFormat="1" ht="23.25">
      <c r="B139" s="2">
        <v>133</v>
      </c>
      <c r="C139" s="13" t="s">
        <v>136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32.8</v>
      </c>
      <c r="N139" s="11">
        <f t="shared" si="8"/>
        <v>32.8</v>
      </c>
    </row>
    <row r="140" spans="2:14" s="13" customFormat="1" ht="23.25">
      <c r="B140" s="9">
        <v>134</v>
      </c>
      <c r="C140" s="13" t="s">
        <v>137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15.3</v>
      </c>
      <c r="N140" s="11">
        <f t="shared" si="8"/>
        <v>15.3</v>
      </c>
    </row>
    <row r="141" spans="1:14" s="13" customFormat="1" ht="23.25">
      <c r="A141" s="19">
        <v>11</v>
      </c>
      <c r="B141" s="2">
        <v>135</v>
      </c>
      <c r="C141" s="18" t="s">
        <v>138</v>
      </c>
      <c r="D141" s="20">
        <v>4.2</v>
      </c>
      <c r="E141" s="20">
        <v>4.2</v>
      </c>
      <c r="F141" s="20">
        <v>4.2</v>
      </c>
      <c r="G141" s="20">
        <v>4.2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f aca="true" t="shared" si="9" ref="N141:N175">SUM(D141:M141)</f>
        <v>16.8</v>
      </c>
    </row>
    <row r="142" spans="2:14" s="13" customFormat="1" ht="23.25">
      <c r="B142" s="9">
        <v>136</v>
      </c>
      <c r="C142" s="13" t="s">
        <v>139</v>
      </c>
      <c r="D142" s="11">
        <v>13.7</v>
      </c>
      <c r="E142" s="11">
        <v>13.7</v>
      </c>
      <c r="F142" s="11">
        <v>13.7</v>
      </c>
      <c r="G142" s="11">
        <v>13.7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f t="shared" si="9"/>
        <v>54.8</v>
      </c>
    </row>
    <row r="143" spans="2:14" s="13" customFormat="1" ht="23.25">
      <c r="B143" s="2">
        <v>137</v>
      </c>
      <c r="C143" s="13" t="s">
        <v>140</v>
      </c>
      <c r="D143" s="11"/>
      <c r="E143" s="11">
        <v>54.7</v>
      </c>
      <c r="F143" s="11">
        <v>54.7</v>
      </c>
      <c r="G143" s="11">
        <v>54.7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f t="shared" si="9"/>
        <v>164.10000000000002</v>
      </c>
    </row>
    <row r="144" spans="2:14" s="13" customFormat="1" ht="23.25">
      <c r="B144" s="9">
        <v>138</v>
      </c>
      <c r="C144" s="13" t="s">
        <v>141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196.2</v>
      </c>
      <c r="L144" s="11">
        <v>0</v>
      </c>
      <c r="M144" s="11">
        <v>0</v>
      </c>
      <c r="N144" s="11">
        <f t="shared" si="9"/>
        <v>196.2</v>
      </c>
    </row>
    <row r="145" spans="2:14" s="13" customFormat="1" ht="23.25">
      <c r="B145" s="2">
        <v>139</v>
      </c>
      <c r="C145" s="13" t="s">
        <v>142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12.8</v>
      </c>
      <c r="L145" s="11">
        <v>0</v>
      </c>
      <c r="M145" s="11">
        <v>0</v>
      </c>
      <c r="N145" s="11">
        <f t="shared" si="9"/>
        <v>12.8</v>
      </c>
    </row>
    <row r="146" spans="2:14" s="13" customFormat="1" ht="23.25">
      <c r="B146" s="9">
        <v>140</v>
      </c>
      <c r="C146" s="13" t="s">
        <v>143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42.9</v>
      </c>
      <c r="L146" s="11">
        <v>0</v>
      </c>
      <c r="M146" s="11">
        <v>0</v>
      </c>
      <c r="N146" s="11">
        <f t="shared" si="9"/>
        <v>42.9</v>
      </c>
    </row>
    <row r="147" spans="2:14" s="13" customFormat="1" ht="23.25">
      <c r="B147" s="2">
        <v>141</v>
      </c>
      <c r="C147" s="13" t="s">
        <v>144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26.8</v>
      </c>
      <c r="J147" s="11">
        <v>26.8</v>
      </c>
      <c r="K147" s="11">
        <v>26.8</v>
      </c>
      <c r="L147" s="11">
        <v>0</v>
      </c>
      <c r="M147" s="11">
        <v>0</v>
      </c>
      <c r="N147" s="11">
        <f t="shared" si="9"/>
        <v>80.4</v>
      </c>
    </row>
    <row r="148" spans="2:14" s="13" customFormat="1" ht="23.25">
      <c r="B148" s="9">
        <v>142</v>
      </c>
      <c r="C148" s="13" t="s">
        <v>145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22.1</v>
      </c>
      <c r="N148" s="11">
        <f t="shared" si="9"/>
        <v>22.1</v>
      </c>
    </row>
    <row r="149" spans="2:14" s="13" customFormat="1" ht="23.25">
      <c r="B149" s="2">
        <v>143</v>
      </c>
      <c r="C149" s="13" t="s">
        <v>146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109.8</v>
      </c>
      <c r="N149" s="11">
        <f t="shared" si="9"/>
        <v>109.8</v>
      </c>
    </row>
    <row r="150" spans="2:14" s="13" customFormat="1" ht="23.25">
      <c r="B150" s="9">
        <v>144</v>
      </c>
      <c r="C150" s="13" t="s">
        <v>147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91.5</v>
      </c>
      <c r="N150" s="11">
        <f t="shared" si="9"/>
        <v>91.5</v>
      </c>
    </row>
    <row r="151" spans="2:14" s="13" customFormat="1" ht="23.25">
      <c r="B151" s="2">
        <v>145</v>
      </c>
      <c r="C151" s="13" t="s">
        <v>148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39.3</v>
      </c>
      <c r="N151" s="11">
        <f t="shared" si="9"/>
        <v>39.3</v>
      </c>
    </row>
    <row r="152" spans="2:14" s="13" customFormat="1" ht="23.25">
      <c r="B152" s="9">
        <v>146</v>
      </c>
      <c r="C152" s="13" t="s">
        <v>149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37.3</v>
      </c>
      <c r="N152" s="11">
        <f t="shared" si="9"/>
        <v>37.3</v>
      </c>
    </row>
    <row r="153" spans="2:14" s="13" customFormat="1" ht="23.25">
      <c r="B153" s="2">
        <v>147</v>
      </c>
      <c r="C153" s="13" t="s">
        <v>150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28.6</v>
      </c>
      <c r="N153" s="11">
        <f t="shared" si="9"/>
        <v>28.6</v>
      </c>
    </row>
    <row r="154" spans="2:14" s="13" customFormat="1" ht="23.25">
      <c r="B154" s="9">
        <v>148</v>
      </c>
      <c r="C154" s="13" t="s">
        <v>151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108.2</v>
      </c>
      <c r="N154" s="11">
        <f t="shared" si="9"/>
        <v>108.2</v>
      </c>
    </row>
    <row r="155" spans="1:14" s="13" customFormat="1" ht="23.25">
      <c r="A155" s="19">
        <v>12</v>
      </c>
      <c r="B155" s="2">
        <v>149</v>
      </c>
      <c r="C155" s="18" t="s">
        <v>152</v>
      </c>
      <c r="D155" s="20">
        <v>0</v>
      </c>
      <c r="E155" s="20">
        <v>0</v>
      </c>
      <c r="F155" s="20">
        <v>0</v>
      </c>
      <c r="G155" s="20">
        <v>38.4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f t="shared" si="9"/>
        <v>38.4</v>
      </c>
    </row>
    <row r="156" spans="2:14" s="13" customFormat="1" ht="23.25">
      <c r="B156" s="9">
        <v>150</v>
      </c>
      <c r="C156" s="13" t="s">
        <v>153</v>
      </c>
      <c r="D156" s="11">
        <v>114.6</v>
      </c>
      <c r="E156" s="11">
        <v>114.6</v>
      </c>
      <c r="F156" s="11">
        <v>114.6</v>
      </c>
      <c r="G156" s="11">
        <v>114.6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f t="shared" si="9"/>
        <v>458.4</v>
      </c>
    </row>
    <row r="157" spans="2:14" s="13" customFormat="1" ht="23.25">
      <c r="B157" s="2">
        <v>151</v>
      </c>
      <c r="C157" s="13" t="s">
        <v>154</v>
      </c>
      <c r="D157" s="11"/>
      <c r="E157" s="11">
        <v>7.7</v>
      </c>
      <c r="F157" s="11">
        <v>7.7</v>
      </c>
      <c r="G157" s="11">
        <v>7.7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f t="shared" si="9"/>
        <v>23.1</v>
      </c>
    </row>
    <row r="158" spans="2:14" s="13" customFormat="1" ht="23.25">
      <c r="B158" s="9">
        <v>152</v>
      </c>
      <c r="C158" s="13" t="s">
        <v>155</v>
      </c>
      <c r="D158" s="11">
        <v>0</v>
      </c>
      <c r="E158" s="11">
        <v>0</v>
      </c>
      <c r="F158" s="11">
        <v>0</v>
      </c>
      <c r="G158" s="11">
        <v>47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f t="shared" si="9"/>
        <v>47</v>
      </c>
    </row>
    <row r="159" spans="2:14" s="13" customFormat="1" ht="23.25">
      <c r="B159" s="2">
        <v>153</v>
      </c>
      <c r="C159" s="13" t="s">
        <v>156</v>
      </c>
      <c r="D159" s="11">
        <v>0</v>
      </c>
      <c r="E159" s="11">
        <v>0</v>
      </c>
      <c r="F159" s="11">
        <v>40.5</v>
      </c>
      <c r="G159" s="11">
        <v>40.5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f t="shared" si="9"/>
        <v>81</v>
      </c>
    </row>
    <row r="160" spans="2:14" s="13" customFormat="1" ht="23.25">
      <c r="B160" s="9">
        <v>154</v>
      </c>
      <c r="C160" s="13" t="s">
        <v>157</v>
      </c>
      <c r="D160" s="11">
        <v>0</v>
      </c>
      <c r="E160" s="11">
        <v>131.3</v>
      </c>
      <c r="F160" s="11">
        <v>131.3</v>
      </c>
      <c r="G160" s="11">
        <v>131.3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f t="shared" si="9"/>
        <v>393.90000000000003</v>
      </c>
    </row>
    <row r="161" spans="2:14" s="13" customFormat="1" ht="23.25">
      <c r="B161" s="2">
        <v>155</v>
      </c>
      <c r="C161" s="13" t="s">
        <v>158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32.4</v>
      </c>
      <c r="L161" s="11">
        <v>0</v>
      </c>
      <c r="M161" s="11">
        <v>0</v>
      </c>
      <c r="N161" s="11">
        <f t="shared" si="9"/>
        <v>32.4</v>
      </c>
    </row>
    <row r="162" spans="2:14" s="13" customFormat="1" ht="23.25">
      <c r="B162" s="9">
        <v>156</v>
      </c>
      <c r="C162" s="13" t="s">
        <v>159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47.2</v>
      </c>
      <c r="K162" s="11">
        <v>47.2</v>
      </c>
      <c r="L162" s="11">
        <v>0</v>
      </c>
      <c r="M162" s="11">
        <v>0</v>
      </c>
      <c r="N162" s="11">
        <f t="shared" si="9"/>
        <v>94.4</v>
      </c>
    </row>
    <row r="163" spans="2:14" s="13" customFormat="1" ht="23.25">
      <c r="B163" s="2">
        <v>157</v>
      </c>
      <c r="C163" s="13" t="s">
        <v>160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/>
      <c r="K163" s="11">
        <v>33.5</v>
      </c>
      <c r="L163" s="11">
        <v>0</v>
      </c>
      <c r="M163" s="11">
        <v>0</v>
      </c>
      <c r="N163" s="11">
        <f t="shared" si="9"/>
        <v>33.5</v>
      </c>
    </row>
    <row r="164" spans="2:14" s="13" customFormat="1" ht="23.25">
      <c r="B164" s="9">
        <v>158</v>
      </c>
      <c r="C164" s="13" t="s">
        <v>144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36.6</v>
      </c>
      <c r="J164" s="11">
        <v>36.6</v>
      </c>
      <c r="K164" s="11">
        <v>36.6</v>
      </c>
      <c r="L164" s="11">
        <v>0</v>
      </c>
      <c r="M164" s="11">
        <v>0</v>
      </c>
      <c r="N164" s="11">
        <f t="shared" si="9"/>
        <v>109.80000000000001</v>
      </c>
    </row>
    <row r="165" spans="2:14" s="13" customFormat="1" ht="23.25">
      <c r="B165" s="2">
        <v>159</v>
      </c>
      <c r="C165" s="13" t="s">
        <v>161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19.3</v>
      </c>
      <c r="L165" s="11">
        <v>0</v>
      </c>
      <c r="M165" s="11">
        <v>0</v>
      </c>
      <c r="N165" s="11">
        <f t="shared" si="9"/>
        <v>19.3</v>
      </c>
    </row>
    <row r="166" spans="2:14" s="13" customFormat="1" ht="23.25">
      <c r="B166" s="9">
        <v>160</v>
      </c>
      <c r="C166" s="13" t="s">
        <v>162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12.5</v>
      </c>
      <c r="L166" s="11">
        <v>0</v>
      </c>
      <c r="M166" s="11">
        <v>0</v>
      </c>
      <c r="N166" s="11">
        <f t="shared" si="9"/>
        <v>12.5</v>
      </c>
    </row>
    <row r="167" spans="2:14" s="13" customFormat="1" ht="23.25">
      <c r="B167" s="2">
        <v>161</v>
      </c>
      <c r="C167" s="13" t="s">
        <v>163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1</v>
      </c>
      <c r="N167" s="11">
        <f t="shared" si="9"/>
        <v>1</v>
      </c>
    </row>
    <row r="168" spans="2:14" s="13" customFormat="1" ht="23.25">
      <c r="B168" s="9">
        <v>162</v>
      </c>
      <c r="C168" s="13" t="s">
        <v>164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1</v>
      </c>
      <c r="N168" s="11">
        <f t="shared" si="9"/>
        <v>1</v>
      </c>
    </row>
    <row r="169" spans="2:14" s="13" customFormat="1" ht="23.25">
      <c r="B169" s="2">
        <v>163</v>
      </c>
      <c r="C169" s="13" t="s">
        <v>165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1</v>
      </c>
      <c r="N169" s="11">
        <f t="shared" si="9"/>
        <v>1</v>
      </c>
    </row>
    <row r="170" spans="2:14" s="13" customFormat="1" ht="23.25">
      <c r="B170" s="9">
        <v>164</v>
      </c>
      <c r="C170" s="13" t="s">
        <v>166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19.7</v>
      </c>
      <c r="N170" s="11">
        <f t="shared" si="9"/>
        <v>19.7</v>
      </c>
    </row>
    <row r="171" spans="1:14" s="13" customFormat="1" ht="23.25">
      <c r="A171" s="16"/>
      <c r="B171" s="2">
        <v>165</v>
      </c>
      <c r="C171" s="16" t="s">
        <v>167</v>
      </c>
      <c r="D171" s="21">
        <v>0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24</v>
      </c>
      <c r="N171" s="21">
        <f t="shared" si="9"/>
        <v>24</v>
      </c>
    </row>
    <row r="172" spans="1:14" s="13" customFormat="1" ht="23.25">
      <c r="A172" s="19">
        <v>12</v>
      </c>
      <c r="B172" s="9">
        <v>166</v>
      </c>
      <c r="C172" s="18" t="s">
        <v>168</v>
      </c>
      <c r="D172" s="20">
        <v>0</v>
      </c>
      <c r="E172" s="20"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63.4</v>
      </c>
      <c r="N172" s="20">
        <f t="shared" si="9"/>
        <v>63.4</v>
      </c>
    </row>
    <row r="173" spans="2:14" s="13" customFormat="1" ht="23.25">
      <c r="B173" s="2">
        <v>167</v>
      </c>
      <c r="C173" s="13" t="s">
        <v>169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36</v>
      </c>
      <c r="N173" s="11">
        <f t="shared" si="9"/>
        <v>36</v>
      </c>
    </row>
    <row r="174" spans="2:14" s="13" customFormat="1" ht="23.25">
      <c r="B174" s="9">
        <v>168</v>
      </c>
      <c r="C174" s="13" t="s">
        <v>170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61.6</v>
      </c>
      <c r="N174" s="11">
        <f t="shared" si="9"/>
        <v>61.6</v>
      </c>
    </row>
    <row r="175" spans="2:14" s="13" customFormat="1" ht="23.25">
      <c r="B175" s="2">
        <v>169</v>
      </c>
      <c r="C175" s="13" t="s">
        <v>171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42.6</v>
      </c>
      <c r="N175" s="11">
        <f t="shared" si="9"/>
        <v>42.6</v>
      </c>
    </row>
    <row r="176" spans="1:14" s="13" customFormat="1" ht="23.25">
      <c r="A176" s="19">
        <v>13</v>
      </c>
      <c r="B176" s="9">
        <v>170</v>
      </c>
      <c r="C176" s="18" t="s">
        <v>172</v>
      </c>
      <c r="D176" s="20">
        <v>0</v>
      </c>
      <c r="E176" s="20">
        <v>8</v>
      </c>
      <c r="F176" s="20">
        <v>8</v>
      </c>
      <c r="G176" s="20">
        <v>8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f aca="true" t="shared" si="10" ref="N176:N186">SUM(D176:M176)</f>
        <v>24</v>
      </c>
    </row>
    <row r="177" spans="1:14" s="13" customFormat="1" ht="23.25">
      <c r="A177" s="9"/>
      <c r="B177" s="2">
        <v>171</v>
      </c>
      <c r="C177" s="13" t="s">
        <v>173</v>
      </c>
      <c r="D177" s="11">
        <v>0</v>
      </c>
      <c r="E177" s="11">
        <v>7.2</v>
      </c>
      <c r="F177" s="11">
        <v>7.2</v>
      </c>
      <c r="G177" s="11">
        <v>7.2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f t="shared" si="10"/>
        <v>21.6</v>
      </c>
    </row>
    <row r="178" spans="2:14" s="13" customFormat="1" ht="23.25">
      <c r="B178" s="9">
        <v>172</v>
      </c>
      <c r="C178" s="13" t="s">
        <v>174</v>
      </c>
      <c r="D178" s="11">
        <v>0</v>
      </c>
      <c r="E178" s="11">
        <v>51.9</v>
      </c>
      <c r="F178" s="11">
        <v>51.9</v>
      </c>
      <c r="G178" s="11">
        <v>51.9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f t="shared" si="10"/>
        <v>155.7</v>
      </c>
    </row>
    <row r="179" spans="2:14" s="13" customFormat="1" ht="23.25">
      <c r="B179" s="2">
        <v>173</v>
      </c>
      <c r="C179" s="13" t="s">
        <v>175</v>
      </c>
      <c r="D179" s="11">
        <v>0</v>
      </c>
      <c r="E179" s="11"/>
      <c r="F179" s="11">
        <v>105.1</v>
      </c>
      <c r="G179" s="11">
        <v>105.1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f t="shared" si="10"/>
        <v>210.2</v>
      </c>
    </row>
    <row r="180" spans="2:14" s="13" customFormat="1" ht="23.25">
      <c r="B180" s="9">
        <v>174</v>
      </c>
      <c r="C180" s="13" t="s">
        <v>176</v>
      </c>
      <c r="D180" s="11">
        <v>0</v>
      </c>
      <c r="E180" s="11">
        <v>29.6</v>
      </c>
      <c r="F180" s="11">
        <v>29.6</v>
      </c>
      <c r="G180" s="11">
        <v>29.6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f t="shared" si="10"/>
        <v>88.80000000000001</v>
      </c>
    </row>
    <row r="181" spans="2:14" s="13" customFormat="1" ht="23.25">
      <c r="B181" s="2">
        <v>175</v>
      </c>
      <c r="C181" s="13" t="s">
        <v>177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/>
      <c r="J181" s="11">
        <v>144.8</v>
      </c>
      <c r="K181" s="11">
        <v>144.8</v>
      </c>
      <c r="L181" s="11">
        <v>0</v>
      </c>
      <c r="M181" s="11">
        <v>0</v>
      </c>
      <c r="N181" s="11">
        <f t="shared" si="10"/>
        <v>289.6</v>
      </c>
    </row>
    <row r="182" spans="2:14" s="13" customFormat="1" ht="23.25">
      <c r="B182" s="9">
        <v>176</v>
      </c>
      <c r="C182" s="13" t="s">
        <v>144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45.8</v>
      </c>
      <c r="J182" s="11">
        <v>45.8</v>
      </c>
      <c r="K182" s="11">
        <v>45.8</v>
      </c>
      <c r="L182" s="11">
        <v>0</v>
      </c>
      <c r="M182" s="11">
        <v>0</v>
      </c>
      <c r="N182" s="11">
        <f t="shared" si="10"/>
        <v>137.39999999999998</v>
      </c>
    </row>
    <row r="183" spans="2:14" s="13" customFormat="1" ht="23.25">
      <c r="B183" s="2">
        <v>177</v>
      </c>
      <c r="C183" s="13" t="s">
        <v>178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34</v>
      </c>
      <c r="L183" s="11">
        <v>0</v>
      </c>
      <c r="M183" s="11">
        <v>0</v>
      </c>
      <c r="N183" s="11">
        <f t="shared" si="10"/>
        <v>34</v>
      </c>
    </row>
    <row r="184" spans="2:14" s="13" customFormat="1" ht="23.25">
      <c r="B184" s="9">
        <v>178</v>
      </c>
      <c r="C184" s="13" t="s">
        <v>80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10.5</v>
      </c>
      <c r="N184" s="11">
        <f t="shared" si="10"/>
        <v>10.5</v>
      </c>
    </row>
    <row r="185" spans="2:14" s="13" customFormat="1" ht="23.25">
      <c r="B185" s="2">
        <v>179</v>
      </c>
      <c r="C185" s="13" t="s">
        <v>179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18.3</v>
      </c>
      <c r="N185" s="11">
        <f t="shared" si="10"/>
        <v>18.3</v>
      </c>
    </row>
    <row r="186" spans="2:14" s="13" customFormat="1" ht="23.25">
      <c r="B186" s="9">
        <v>180</v>
      </c>
      <c r="C186" s="13" t="s">
        <v>180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3.3</v>
      </c>
      <c r="N186" s="11">
        <f t="shared" si="10"/>
        <v>3.3</v>
      </c>
    </row>
    <row r="187" spans="1:14" s="13" customFormat="1" ht="23.25">
      <c r="A187" s="19">
        <v>14</v>
      </c>
      <c r="B187" s="2">
        <v>181</v>
      </c>
      <c r="C187" s="18" t="s">
        <v>181</v>
      </c>
      <c r="D187" s="20">
        <v>0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98.8</v>
      </c>
      <c r="N187" s="20">
        <f>SUM(M187)</f>
        <v>98.8</v>
      </c>
    </row>
    <row r="188" spans="2:14" s="13" customFormat="1" ht="23.25">
      <c r="B188" s="9">
        <v>182</v>
      </c>
      <c r="C188" s="13" t="s">
        <v>182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116.5</v>
      </c>
      <c r="N188" s="11">
        <f>SUM(M188)</f>
        <v>116.5</v>
      </c>
    </row>
    <row r="189" spans="1:14" s="13" customFormat="1" ht="23.2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34"/>
      <c r="N189" s="17"/>
    </row>
    <row r="190" spans="1:14" s="35" customFormat="1" ht="24" thickBot="1">
      <c r="A190" s="199" t="s">
        <v>184</v>
      </c>
      <c r="B190" s="204"/>
      <c r="C190" s="200"/>
      <c r="D190" s="31">
        <f>SUM(D51:D189)</f>
        <v>1101.6000000000001</v>
      </c>
      <c r="E190" s="31">
        <f>SUM(E7:E189)</f>
        <v>1768.3</v>
      </c>
      <c r="F190" s="31">
        <f>SUM(F7:F189)</f>
        <v>2537.3999999999996</v>
      </c>
      <c r="G190" s="31">
        <f>SUM(G7:G189)</f>
        <v>3212.999999999999</v>
      </c>
      <c r="H190" s="31">
        <f>SUM(H6:H189)</f>
        <v>3160.9</v>
      </c>
      <c r="I190" s="31">
        <f>SUM(I7:I189)</f>
        <v>1375.7999999999995</v>
      </c>
      <c r="J190" s="31">
        <f>SUM(J7:J189)</f>
        <v>1919.299999999999</v>
      </c>
      <c r="K190" s="31">
        <f>SUM(K7:K189)</f>
        <v>2854.7999999999997</v>
      </c>
      <c r="L190" s="31"/>
      <c r="M190" s="33">
        <f>SUM(M7:M189)</f>
        <v>3016.9000000000005</v>
      </c>
      <c r="N190" s="33"/>
    </row>
    <row r="191" ht="24" thickTop="1">
      <c r="D191" s="36"/>
    </row>
    <row r="194" spans="2:14" ht="23.25">
      <c r="B194" s="1" t="s">
        <v>200</v>
      </c>
      <c r="E194" s="1" t="s">
        <v>202</v>
      </c>
      <c r="J194" s="1" t="s">
        <v>203</v>
      </c>
      <c r="N194" s="36">
        <f>SUM(N79:N193)</f>
        <v>11599.399999999998</v>
      </c>
    </row>
    <row r="195" spans="2:10" ht="23.25">
      <c r="B195" s="1" t="s">
        <v>201</v>
      </c>
      <c r="E195" s="1" t="s">
        <v>204</v>
      </c>
      <c r="J195" s="1" t="s">
        <v>199</v>
      </c>
    </row>
  </sheetData>
  <sheetProtection/>
  <mergeCells count="9">
    <mergeCell ref="A190:C190"/>
    <mergeCell ref="A1:N1"/>
    <mergeCell ref="A2:N2"/>
    <mergeCell ref="A3:N3"/>
    <mergeCell ref="A5:A6"/>
    <mergeCell ref="B5:B6"/>
    <mergeCell ref="C5:C6"/>
    <mergeCell ref="D5:M5"/>
    <mergeCell ref="N5:N6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91"/>
  <sheetViews>
    <sheetView tabSelected="1" zoomScaleSheetLayoutView="75" zoomScalePageLayoutView="0" workbookViewId="0" topLeftCell="A149">
      <selection activeCell="A176" sqref="A176:D176"/>
    </sheetView>
  </sheetViews>
  <sheetFormatPr defaultColWidth="9.140625" defaultRowHeight="12.75"/>
  <cols>
    <col min="1" max="1" width="8.140625" style="1" customWidth="1"/>
    <col min="2" max="2" width="33.140625" style="134" customWidth="1"/>
    <col min="3" max="3" width="22.140625" style="148" customWidth="1"/>
    <col min="4" max="4" width="27.7109375" style="93" customWidth="1"/>
    <col min="5" max="5" width="7.7109375" style="1" customWidth="1"/>
    <col min="6" max="6" width="14.7109375" style="1" customWidth="1"/>
    <col min="7" max="7" width="7.7109375" style="1" customWidth="1"/>
    <col min="8" max="8" width="7.8515625" style="1" customWidth="1"/>
    <col min="9" max="14" width="7.7109375" style="1" customWidth="1"/>
    <col min="15" max="15" width="7.00390625" style="1" customWidth="1"/>
    <col min="16" max="16" width="8.28125" style="1" customWidth="1"/>
    <col min="17" max="18" width="8.7109375" style="1" customWidth="1"/>
    <col min="19" max="20" width="9.140625" style="1" customWidth="1"/>
    <col min="21" max="21" width="11.140625" style="1" customWidth="1"/>
    <col min="22" max="16384" width="9.140625" style="1" customWidth="1"/>
  </cols>
  <sheetData>
    <row r="1" spans="1:18" s="50" customFormat="1" ht="21">
      <c r="A1" s="164" t="s">
        <v>268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94"/>
      <c r="P1" s="94"/>
      <c r="Q1" s="94"/>
      <c r="R1" s="94"/>
    </row>
    <row r="2" spans="1:18" s="50" customFormat="1" ht="21">
      <c r="A2" s="165" t="s">
        <v>280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94"/>
      <c r="P2" s="94"/>
      <c r="Q2" s="94"/>
      <c r="R2" s="94"/>
    </row>
    <row r="3" spans="1:18" s="50" customFormat="1" ht="21">
      <c r="A3" s="165" t="s">
        <v>1356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94"/>
      <c r="P3" s="94"/>
      <c r="Q3" s="94"/>
      <c r="R3" s="94"/>
    </row>
    <row r="4" spans="1:18" s="50" customFormat="1" ht="2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4"/>
      <c r="P4" s="94"/>
      <c r="Q4" s="94"/>
      <c r="R4" s="94"/>
    </row>
    <row r="5" spans="1:14" s="50" customFormat="1" ht="21">
      <c r="A5" s="99"/>
      <c r="B5" s="166" t="s">
        <v>794</v>
      </c>
      <c r="C5" s="166"/>
      <c r="D5" s="98"/>
      <c r="E5" s="99"/>
      <c r="F5" s="99"/>
      <c r="G5" s="99"/>
      <c r="H5" s="99"/>
      <c r="I5" s="99"/>
      <c r="J5" s="99"/>
      <c r="K5" s="99"/>
      <c r="L5" s="99"/>
      <c r="M5" s="99"/>
      <c r="N5" s="99"/>
    </row>
    <row r="6" spans="1:14" s="50" customFormat="1" ht="21">
      <c r="A6" s="100" t="s">
        <v>3</v>
      </c>
      <c r="B6" s="100" t="s">
        <v>260</v>
      </c>
      <c r="C6" s="100" t="s">
        <v>234</v>
      </c>
      <c r="D6" s="100" t="s">
        <v>235</v>
      </c>
      <c r="E6" s="99"/>
      <c r="F6" s="99"/>
      <c r="G6" s="99"/>
      <c r="H6" s="99"/>
      <c r="I6" s="99"/>
      <c r="J6" s="99"/>
      <c r="K6" s="99"/>
      <c r="L6" s="99"/>
      <c r="M6" s="99"/>
      <c r="N6" s="99"/>
    </row>
    <row r="7" spans="1:14" s="50" customFormat="1" ht="21">
      <c r="A7" s="121">
        <v>1</v>
      </c>
      <c r="B7" s="102" t="s">
        <v>214</v>
      </c>
      <c r="C7" s="141">
        <v>74.3</v>
      </c>
      <c r="D7" s="121" t="s">
        <v>465</v>
      </c>
      <c r="E7" s="99"/>
      <c r="F7" s="99"/>
      <c r="G7" s="99"/>
      <c r="H7" s="99"/>
      <c r="I7" s="99"/>
      <c r="J7" s="99"/>
      <c r="K7" s="99"/>
      <c r="L7" s="99"/>
      <c r="M7" s="99"/>
      <c r="N7" s="99"/>
    </row>
    <row r="8" spans="1:14" s="50" customFormat="1" ht="21">
      <c r="A8" s="121">
        <v>2</v>
      </c>
      <c r="B8" s="102" t="s">
        <v>218</v>
      </c>
      <c r="C8" s="112">
        <v>31.9</v>
      </c>
      <c r="D8" s="121" t="s">
        <v>469</v>
      </c>
      <c r="E8" s="99"/>
      <c r="F8" s="99"/>
      <c r="G8" s="99"/>
      <c r="H8" s="99"/>
      <c r="I8" s="99"/>
      <c r="J8" s="99"/>
      <c r="K8" s="99"/>
      <c r="L8" s="99"/>
      <c r="M8" s="99"/>
      <c r="N8" s="99"/>
    </row>
    <row r="9" spans="1:14" s="50" customFormat="1" ht="21">
      <c r="A9" s="121">
        <v>3</v>
      </c>
      <c r="B9" s="102" t="s">
        <v>219</v>
      </c>
      <c r="C9" s="139">
        <v>62.5</v>
      </c>
      <c r="D9" s="121" t="s">
        <v>470</v>
      </c>
      <c r="E9" s="99"/>
      <c r="F9" s="99"/>
      <c r="G9" s="99"/>
      <c r="H9" s="99"/>
      <c r="I9" s="99"/>
      <c r="J9" s="99"/>
      <c r="K9" s="99"/>
      <c r="L9" s="99"/>
      <c r="M9" s="99"/>
      <c r="N9" s="99"/>
    </row>
    <row r="10" spans="1:14" s="50" customFormat="1" ht="21">
      <c r="A10" s="121">
        <v>4</v>
      </c>
      <c r="B10" s="102" t="s">
        <v>250</v>
      </c>
      <c r="C10" s="139">
        <v>25.1</v>
      </c>
      <c r="D10" s="121" t="s">
        <v>471</v>
      </c>
      <c r="E10" s="99"/>
      <c r="F10" s="99"/>
      <c r="G10" s="99"/>
      <c r="H10" s="99"/>
      <c r="I10" s="99"/>
      <c r="J10" s="99"/>
      <c r="K10" s="99"/>
      <c r="L10" s="99"/>
      <c r="M10" s="99"/>
      <c r="N10" s="99"/>
    </row>
    <row r="11" spans="1:14" s="50" customFormat="1" ht="21">
      <c r="A11" s="121">
        <v>5</v>
      </c>
      <c r="B11" s="102" t="s">
        <v>251</v>
      </c>
      <c r="C11" s="139">
        <v>45.1</v>
      </c>
      <c r="D11" s="121" t="s">
        <v>472</v>
      </c>
      <c r="E11" s="99"/>
      <c r="F11" s="99"/>
      <c r="G11" s="99"/>
      <c r="H11" s="99"/>
      <c r="I11" s="99"/>
      <c r="J11" s="99"/>
      <c r="K11" s="99"/>
      <c r="L11" s="99"/>
      <c r="M11" s="99"/>
      <c r="N11" s="99"/>
    </row>
    <row r="12" spans="1:14" s="50" customFormat="1" ht="21">
      <c r="A12" s="121">
        <v>6</v>
      </c>
      <c r="B12" s="102" t="s">
        <v>221</v>
      </c>
      <c r="C12" s="139">
        <v>39.9</v>
      </c>
      <c r="D12" s="121" t="s">
        <v>473</v>
      </c>
      <c r="E12" s="99"/>
      <c r="F12" s="99"/>
      <c r="G12" s="99"/>
      <c r="H12" s="99"/>
      <c r="I12" s="99"/>
      <c r="J12" s="99"/>
      <c r="K12" s="99"/>
      <c r="L12" s="99"/>
      <c r="M12" s="99"/>
      <c r="N12" s="99"/>
    </row>
    <row r="13" spans="1:14" s="50" customFormat="1" ht="21">
      <c r="A13" s="121">
        <v>7</v>
      </c>
      <c r="B13" s="102" t="s">
        <v>225</v>
      </c>
      <c r="C13" s="139">
        <v>65.6</v>
      </c>
      <c r="D13" s="121" t="s">
        <v>459</v>
      </c>
      <c r="E13" s="99"/>
      <c r="F13" s="99"/>
      <c r="G13" s="99"/>
      <c r="H13" s="99"/>
      <c r="I13" s="99"/>
      <c r="J13" s="99"/>
      <c r="K13" s="99"/>
      <c r="L13" s="99"/>
      <c r="M13" s="99"/>
      <c r="N13" s="99"/>
    </row>
    <row r="14" spans="1:14" s="50" customFormat="1" ht="21">
      <c r="A14" s="121">
        <v>8</v>
      </c>
      <c r="B14" s="102" t="s">
        <v>257</v>
      </c>
      <c r="C14" s="139">
        <v>25.4</v>
      </c>
      <c r="D14" s="121" t="s">
        <v>475</v>
      </c>
      <c r="E14" s="99"/>
      <c r="F14" s="99"/>
      <c r="G14" s="99"/>
      <c r="H14" s="99"/>
      <c r="I14" s="99"/>
      <c r="J14" s="99"/>
      <c r="K14" s="99"/>
      <c r="L14" s="99"/>
      <c r="M14" s="99"/>
      <c r="N14" s="99"/>
    </row>
    <row r="15" spans="1:14" s="50" customFormat="1" ht="21">
      <c r="A15" s="121">
        <v>9</v>
      </c>
      <c r="B15" s="102" t="s">
        <v>228</v>
      </c>
      <c r="C15" s="103">
        <v>35.3</v>
      </c>
      <c r="D15" s="121" t="s">
        <v>460</v>
      </c>
      <c r="E15" s="99"/>
      <c r="F15" s="99"/>
      <c r="G15" s="99"/>
      <c r="H15" s="99"/>
      <c r="I15" s="99"/>
      <c r="J15" s="99"/>
      <c r="K15" s="99"/>
      <c r="L15" s="99"/>
      <c r="M15" s="99"/>
      <c r="N15" s="99"/>
    </row>
    <row r="16" spans="1:14" s="50" customFormat="1" ht="21">
      <c r="A16" s="121">
        <v>10</v>
      </c>
      <c r="B16" s="102" t="s">
        <v>230</v>
      </c>
      <c r="C16" s="103">
        <v>35</v>
      </c>
      <c r="D16" s="121" t="s">
        <v>462</v>
      </c>
      <c r="E16" s="99"/>
      <c r="F16" s="99"/>
      <c r="G16" s="99"/>
      <c r="H16" s="99"/>
      <c r="I16" s="99"/>
      <c r="J16" s="99"/>
      <c r="K16" s="99"/>
      <c r="L16" s="99"/>
      <c r="M16" s="99"/>
      <c r="N16" s="99"/>
    </row>
    <row r="17" spans="1:14" s="50" customFormat="1" ht="21">
      <c r="A17" s="121">
        <v>11</v>
      </c>
      <c r="B17" s="102" t="s">
        <v>182</v>
      </c>
      <c r="C17" s="143">
        <v>116.5</v>
      </c>
      <c r="D17" s="121" t="s">
        <v>477</v>
      </c>
      <c r="E17" s="99"/>
      <c r="F17" s="99"/>
      <c r="G17" s="99"/>
      <c r="H17" s="99"/>
      <c r="I17" s="99"/>
      <c r="J17" s="99"/>
      <c r="K17" s="99"/>
      <c r="L17" s="99"/>
      <c r="M17" s="99"/>
      <c r="N17" s="99"/>
    </row>
    <row r="18" spans="1:14" s="50" customFormat="1" ht="21.75" thickBot="1">
      <c r="A18" s="104" t="s">
        <v>184</v>
      </c>
      <c r="B18" s="127"/>
      <c r="C18" s="140">
        <f>SUM(C7:C17)</f>
        <v>556.5999999999999</v>
      </c>
      <c r="D18" s="162">
        <v>556.6</v>
      </c>
      <c r="E18" s="99"/>
      <c r="F18" s="99"/>
      <c r="G18" s="99"/>
      <c r="H18" s="99"/>
      <c r="I18" s="99"/>
      <c r="J18" s="99"/>
      <c r="K18" s="99"/>
      <c r="L18" s="99"/>
      <c r="M18" s="99"/>
      <c r="N18" s="99"/>
    </row>
    <row r="19" spans="1:14" s="50" customFormat="1" ht="21.75" thickTop="1">
      <c r="A19" s="108"/>
      <c r="B19" s="119"/>
      <c r="C19" s="144"/>
      <c r="D19" s="111"/>
      <c r="E19" s="99"/>
      <c r="F19" s="99"/>
      <c r="G19" s="99"/>
      <c r="H19" s="99"/>
      <c r="I19" s="99"/>
      <c r="J19" s="99"/>
      <c r="K19" s="99"/>
      <c r="L19" s="99"/>
      <c r="M19" s="99"/>
      <c r="N19" s="99"/>
    </row>
    <row r="20" spans="1:14" s="50" customFormat="1" ht="21">
      <c r="A20" s="109"/>
      <c r="B20" s="166" t="s">
        <v>795</v>
      </c>
      <c r="C20" s="166"/>
      <c r="D20" s="120"/>
      <c r="E20" s="99"/>
      <c r="F20" s="99"/>
      <c r="G20" s="99"/>
      <c r="H20" s="99"/>
      <c r="I20" s="99"/>
      <c r="J20" s="99"/>
      <c r="K20" s="99"/>
      <c r="L20" s="99"/>
      <c r="M20" s="99"/>
      <c r="N20" s="99"/>
    </row>
    <row r="21" spans="1:14" s="50" customFormat="1" ht="21">
      <c r="A21" s="100" t="s">
        <v>3</v>
      </c>
      <c r="B21" s="100" t="s">
        <v>260</v>
      </c>
      <c r="C21" s="100" t="s">
        <v>234</v>
      </c>
      <c r="D21" s="100" t="s">
        <v>235</v>
      </c>
      <c r="E21" s="99"/>
      <c r="F21" s="99"/>
      <c r="G21" s="99"/>
      <c r="H21" s="99"/>
      <c r="I21" s="99"/>
      <c r="J21" s="99"/>
      <c r="K21" s="99"/>
      <c r="L21" s="99"/>
      <c r="M21" s="99"/>
      <c r="N21" s="99"/>
    </row>
    <row r="22" spans="1:14" s="50" customFormat="1" ht="21">
      <c r="A22" s="121">
        <v>1</v>
      </c>
      <c r="B22" s="115" t="s">
        <v>214</v>
      </c>
      <c r="C22" s="141">
        <v>74.3</v>
      </c>
      <c r="D22" s="122" t="s">
        <v>479</v>
      </c>
      <c r="E22" s="99"/>
      <c r="F22" s="99"/>
      <c r="G22" s="99"/>
      <c r="H22" s="99"/>
      <c r="I22" s="99"/>
      <c r="J22" s="99"/>
      <c r="K22" s="99"/>
      <c r="L22" s="99"/>
      <c r="M22" s="99"/>
      <c r="N22" s="99"/>
    </row>
    <row r="23" spans="1:14" s="50" customFormat="1" ht="21">
      <c r="A23" s="121">
        <v>2</v>
      </c>
      <c r="B23" s="130" t="s">
        <v>218</v>
      </c>
      <c r="C23" s="139">
        <v>31.9</v>
      </c>
      <c r="D23" s="124" t="s">
        <v>486</v>
      </c>
      <c r="E23" s="99"/>
      <c r="F23" s="99"/>
      <c r="G23" s="99"/>
      <c r="H23" s="99"/>
      <c r="I23" s="99"/>
      <c r="J23" s="99"/>
      <c r="K23" s="99"/>
      <c r="L23" s="99"/>
      <c r="M23" s="99"/>
      <c r="N23" s="99"/>
    </row>
    <row r="24" spans="1:14" s="50" customFormat="1" ht="21">
      <c r="A24" s="121">
        <v>3</v>
      </c>
      <c r="B24" s="115" t="s">
        <v>250</v>
      </c>
      <c r="C24" s="139">
        <v>25.1</v>
      </c>
      <c r="D24" s="122" t="s">
        <v>491</v>
      </c>
      <c r="E24" s="99"/>
      <c r="F24" s="99"/>
      <c r="G24" s="99"/>
      <c r="H24" s="99"/>
      <c r="I24" s="99"/>
      <c r="J24" s="99"/>
      <c r="K24" s="99"/>
      <c r="L24" s="99"/>
      <c r="M24" s="99"/>
      <c r="N24" s="99"/>
    </row>
    <row r="25" spans="1:14" s="50" customFormat="1" ht="21">
      <c r="A25" s="121">
        <v>4</v>
      </c>
      <c r="B25" s="115" t="s">
        <v>312</v>
      </c>
      <c r="C25" s="141">
        <v>44.5</v>
      </c>
      <c r="D25" s="122" t="s">
        <v>492</v>
      </c>
      <c r="E25" s="99"/>
      <c r="F25" s="99"/>
      <c r="G25" s="99"/>
      <c r="H25" s="99"/>
      <c r="I25" s="99"/>
      <c r="J25" s="99"/>
      <c r="K25" s="99"/>
      <c r="L25" s="99"/>
      <c r="M25" s="99"/>
      <c r="N25" s="99"/>
    </row>
    <row r="26" spans="1:14" s="50" customFormat="1" ht="21">
      <c r="A26" s="121">
        <v>5</v>
      </c>
      <c r="B26" s="115" t="s">
        <v>219</v>
      </c>
      <c r="C26" s="141">
        <v>62.5</v>
      </c>
      <c r="D26" s="122" t="s">
        <v>494</v>
      </c>
      <c r="E26" s="99"/>
      <c r="F26" s="99"/>
      <c r="G26" s="99"/>
      <c r="H26" s="99"/>
      <c r="I26" s="99"/>
      <c r="J26" s="99"/>
      <c r="K26" s="99"/>
      <c r="L26" s="99"/>
      <c r="M26" s="99"/>
      <c r="N26" s="99"/>
    </row>
    <row r="27" spans="1:14" s="50" customFormat="1" ht="21">
      <c r="A27" s="121">
        <v>6</v>
      </c>
      <c r="B27" s="115" t="s">
        <v>319</v>
      </c>
      <c r="C27" s="112">
        <v>53.3</v>
      </c>
      <c r="D27" s="122" t="s">
        <v>496</v>
      </c>
      <c r="E27" s="99"/>
      <c r="F27" s="99"/>
      <c r="G27" s="99"/>
      <c r="H27" s="99"/>
      <c r="I27" s="99"/>
      <c r="J27" s="99"/>
      <c r="K27" s="99"/>
      <c r="L27" s="99"/>
      <c r="M27" s="99"/>
      <c r="N27" s="99"/>
    </row>
    <row r="28" spans="1:14" s="50" customFormat="1" ht="21">
      <c r="A28" s="121">
        <v>7</v>
      </c>
      <c r="B28" s="115" t="s">
        <v>251</v>
      </c>
      <c r="C28" s="112">
        <v>45.1</v>
      </c>
      <c r="D28" s="122" t="s">
        <v>497</v>
      </c>
      <c r="E28" s="99"/>
      <c r="F28" s="99"/>
      <c r="G28" s="99"/>
      <c r="H28" s="99"/>
      <c r="I28" s="99"/>
      <c r="J28" s="99"/>
      <c r="K28" s="99"/>
      <c r="L28" s="99"/>
      <c r="M28" s="99"/>
      <c r="N28" s="99"/>
    </row>
    <row r="29" spans="1:14" s="50" customFormat="1" ht="21">
      <c r="A29" s="121">
        <v>8</v>
      </c>
      <c r="B29" s="115" t="s">
        <v>221</v>
      </c>
      <c r="C29" s="139">
        <v>39.9</v>
      </c>
      <c r="D29" s="122" t="s">
        <v>499</v>
      </c>
      <c r="E29" s="99"/>
      <c r="F29" s="99"/>
      <c r="G29" s="99"/>
      <c r="H29" s="99"/>
      <c r="I29" s="99"/>
      <c r="J29" s="99"/>
      <c r="K29" s="99"/>
      <c r="L29" s="99"/>
      <c r="M29" s="99"/>
      <c r="N29" s="99"/>
    </row>
    <row r="30" spans="1:14" s="50" customFormat="1" ht="21">
      <c r="A30" s="121">
        <v>9</v>
      </c>
      <c r="B30" s="115" t="s">
        <v>1207</v>
      </c>
      <c r="C30" s="139">
        <v>55</v>
      </c>
      <c r="D30" s="122" t="s">
        <v>504</v>
      </c>
      <c r="E30" s="99"/>
      <c r="F30" s="99"/>
      <c r="G30" s="99"/>
      <c r="H30" s="99"/>
      <c r="I30" s="99"/>
      <c r="J30" s="99"/>
      <c r="K30" s="99"/>
      <c r="L30" s="99"/>
      <c r="M30" s="99"/>
      <c r="N30" s="99"/>
    </row>
    <row r="31" spans="1:14" s="50" customFormat="1" ht="21">
      <c r="A31" s="121">
        <v>10</v>
      </c>
      <c r="B31" s="115" t="s">
        <v>225</v>
      </c>
      <c r="C31" s="141">
        <v>65.6</v>
      </c>
      <c r="D31" s="122" t="s">
        <v>509</v>
      </c>
      <c r="E31" s="99"/>
      <c r="F31" s="99"/>
      <c r="G31" s="99"/>
      <c r="H31" s="99"/>
      <c r="I31" s="99"/>
      <c r="J31" s="99"/>
      <c r="K31" s="99"/>
      <c r="L31" s="99"/>
      <c r="M31" s="99"/>
      <c r="N31" s="99"/>
    </row>
    <row r="32" spans="1:14" s="50" customFormat="1" ht="21">
      <c r="A32" s="121">
        <v>11</v>
      </c>
      <c r="B32" s="115" t="s">
        <v>337</v>
      </c>
      <c r="C32" s="141">
        <v>39</v>
      </c>
      <c r="D32" s="122" t="s">
        <v>511</v>
      </c>
      <c r="E32" s="99"/>
      <c r="F32" s="99"/>
      <c r="G32" s="99"/>
      <c r="H32" s="99"/>
      <c r="I32" s="99"/>
      <c r="J32" s="99"/>
      <c r="K32" s="99"/>
      <c r="L32" s="99"/>
      <c r="M32" s="99"/>
      <c r="N32" s="99"/>
    </row>
    <row r="33" spans="1:14" s="50" customFormat="1" ht="21">
      <c r="A33" s="121">
        <v>12</v>
      </c>
      <c r="B33" s="115" t="s">
        <v>257</v>
      </c>
      <c r="C33" s="139">
        <v>25.4</v>
      </c>
      <c r="D33" s="122" t="s">
        <v>519</v>
      </c>
      <c r="E33" s="99"/>
      <c r="F33" s="99"/>
      <c r="G33" s="99"/>
      <c r="H33" s="99"/>
      <c r="I33" s="99"/>
      <c r="J33" s="99"/>
      <c r="K33" s="99"/>
      <c r="L33" s="99"/>
      <c r="M33" s="99"/>
      <c r="N33" s="99"/>
    </row>
    <row r="34" spans="1:14" s="50" customFormat="1" ht="21">
      <c r="A34" s="121">
        <v>13</v>
      </c>
      <c r="B34" s="115" t="s">
        <v>348</v>
      </c>
      <c r="C34" s="139">
        <v>38.9</v>
      </c>
      <c r="D34" s="122" t="s">
        <v>520</v>
      </c>
      <c r="E34" s="99"/>
      <c r="F34" s="99"/>
      <c r="G34" s="99"/>
      <c r="H34" s="99"/>
      <c r="I34" s="99"/>
      <c r="J34" s="99"/>
      <c r="K34" s="99"/>
      <c r="L34" s="99"/>
      <c r="M34" s="99"/>
      <c r="N34" s="99"/>
    </row>
    <row r="35" spans="1:14" s="50" customFormat="1" ht="21.75" thickBot="1">
      <c r="A35" s="104" t="s">
        <v>184</v>
      </c>
      <c r="B35" s="127"/>
      <c r="C35" s="140">
        <f>SUM(C22:C34)</f>
        <v>600.4999999999999</v>
      </c>
      <c r="D35" s="105"/>
      <c r="E35" s="99"/>
      <c r="F35" s="99"/>
      <c r="G35" s="99"/>
      <c r="H35" s="99"/>
      <c r="I35" s="99"/>
      <c r="J35" s="99"/>
      <c r="K35" s="99"/>
      <c r="L35" s="99"/>
      <c r="M35" s="99"/>
      <c r="N35" s="99"/>
    </row>
    <row r="36" spans="1:14" s="50" customFormat="1" ht="21.75" thickTop="1">
      <c r="A36" s="108"/>
      <c r="B36" s="119"/>
      <c r="C36" s="144"/>
      <c r="D36" s="111"/>
      <c r="E36" s="99"/>
      <c r="F36" s="99"/>
      <c r="G36" s="99"/>
      <c r="H36" s="99"/>
      <c r="I36" s="99"/>
      <c r="J36" s="99"/>
      <c r="K36" s="99"/>
      <c r="L36" s="99"/>
      <c r="M36" s="99"/>
      <c r="N36" s="99"/>
    </row>
    <row r="37" spans="1:14" s="50" customFormat="1" ht="21">
      <c r="A37" s="109"/>
      <c r="B37" s="166" t="s">
        <v>795</v>
      </c>
      <c r="C37" s="166"/>
      <c r="D37" s="120"/>
      <c r="E37" s="99"/>
      <c r="F37" s="99"/>
      <c r="G37" s="99"/>
      <c r="H37" s="99"/>
      <c r="I37" s="99"/>
      <c r="J37" s="99"/>
      <c r="K37" s="99"/>
      <c r="L37" s="99"/>
      <c r="M37" s="99"/>
      <c r="N37" s="99"/>
    </row>
    <row r="38" spans="1:14" s="50" customFormat="1" ht="21">
      <c r="A38" s="100" t="s">
        <v>3</v>
      </c>
      <c r="B38" s="100" t="s">
        <v>260</v>
      </c>
      <c r="C38" s="100" t="s">
        <v>234</v>
      </c>
      <c r="D38" s="100" t="s">
        <v>235</v>
      </c>
      <c r="E38" s="99"/>
      <c r="F38" s="99"/>
      <c r="G38" s="99"/>
      <c r="H38" s="99"/>
      <c r="I38" s="99"/>
      <c r="J38" s="99"/>
      <c r="K38" s="99"/>
      <c r="L38" s="99"/>
      <c r="M38" s="99"/>
      <c r="N38" s="99"/>
    </row>
    <row r="39" spans="1:14" s="50" customFormat="1" ht="21">
      <c r="A39" s="121">
        <v>14</v>
      </c>
      <c r="B39" s="115" t="s">
        <v>404</v>
      </c>
      <c r="C39" s="139">
        <v>62.5</v>
      </c>
      <c r="D39" s="122" t="s">
        <v>522</v>
      </c>
      <c r="E39" s="99"/>
      <c r="F39" s="99"/>
      <c r="G39" s="99"/>
      <c r="H39" s="99"/>
      <c r="I39" s="99"/>
      <c r="J39" s="99"/>
      <c r="K39" s="99"/>
      <c r="L39" s="99"/>
      <c r="M39" s="99"/>
      <c r="N39" s="99"/>
    </row>
    <row r="40" spans="1:14" s="50" customFormat="1" ht="21">
      <c r="A40" s="121">
        <v>15</v>
      </c>
      <c r="B40" s="115" t="s">
        <v>352</v>
      </c>
      <c r="C40" s="139">
        <v>38.4</v>
      </c>
      <c r="D40" s="122" t="s">
        <v>523</v>
      </c>
      <c r="E40" s="99"/>
      <c r="F40" s="99"/>
      <c r="G40" s="99"/>
      <c r="H40" s="99"/>
      <c r="I40" s="99"/>
      <c r="J40" s="99"/>
      <c r="K40" s="99"/>
      <c r="L40" s="99"/>
      <c r="M40" s="99"/>
      <c r="N40" s="99"/>
    </row>
    <row r="41" spans="1:14" s="50" customFormat="1" ht="21">
      <c r="A41" s="121">
        <v>16</v>
      </c>
      <c r="B41" s="102" t="s">
        <v>353</v>
      </c>
      <c r="C41" s="139">
        <v>128.7</v>
      </c>
      <c r="D41" s="121" t="s">
        <v>524</v>
      </c>
      <c r="E41" s="99"/>
      <c r="F41" s="99"/>
      <c r="G41" s="99"/>
      <c r="H41" s="99"/>
      <c r="I41" s="99"/>
      <c r="J41" s="99"/>
      <c r="K41" s="99"/>
      <c r="L41" s="99"/>
      <c r="M41" s="99"/>
      <c r="N41" s="99"/>
    </row>
    <row r="42" spans="1:14" s="50" customFormat="1" ht="21">
      <c r="A42" s="121">
        <v>17</v>
      </c>
      <c r="B42" s="102" t="s">
        <v>228</v>
      </c>
      <c r="C42" s="139">
        <v>35.3</v>
      </c>
      <c r="D42" s="121" t="s">
        <v>525</v>
      </c>
      <c r="E42" s="99"/>
      <c r="F42" s="99"/>
      <c r="G42" s="99"/>
      <c r="H42" s="99"/>
      <c r="I42" s="99"/>
      <c r="J42" s="99"/>
      <c r="K42" s="99"/>
      <c r="L42" s="99"/>
      <c r="M42" s="99"/>
      <c r="N42" s="99"/>
    </row>
    <row r="43" spans="1:13" s="50" customFormat="1" ht="21">
      <c r="A43" s="121">
        <v>18</v>
      </c>
      <c r="B43" s="102" t="s">
        <v>387</v>
      </c>
      <c r="C43" s="103">
        <v>68.8</v>
      </c>
      <c r="D43" s="121" t="s">
        <v>527</v>
      </c>
      <c r="E43" s="99"/>
      <c r="F43" s="99"/>
      <c r="G43" s="99"/>
      <c r="H43" s="99"/>
      <c r="I43" s="99"/>
      <c r="J43" s="99"/>
      <c r="K43" s="99"/>
      <c r="L43" s="99"/>
      <c r="M43" s="99"/>
    </row>
    <row r="44" spans="1:13" s="50" customFormat="1" ht="21">
      <c r="A44" s="121">
        <v>19</v>
      </c>
      <c r="B44" s="102" t="s">
        <v>230</v>
      </c>
      <c r="C44" s="139">
        <v>35</v>
      </c>
      <c r="D44" s="121" t="s">
        <v>528</v>
      </c>
      <c r="E44" s="99"/>
      <c r="F44" s="114"/>
      <c r="G44" s="99"/>
      <c r="H44" s="99"/>
      <c r="I44" s="99"/>
      <c r="J44" s="99"/>
      <c r="K44" s="99"/>
      <c r="L44" s="99"/>
      <c r="M44" s="99"/>
    </row>
    <row r="45" spans="1:14" s="50" customFormat="1" ht="21">
      <c r="A45" s="121">
        <v>20</v>
      </c>
      <c r="B45" s="102" t="s">
        <v>356</v>
      </c>
      <c r="C45" s="141">
        <v>36.6</v>
      </c>
      <c r="D45" s="121" t="s">
        <v>531</v>
      </c>
      <c r="E45" s="99"/>
      <c r="F45" s="99"/>
      <c r="G45" s="99"/>
      <c r="H45" s="99"/>
      <c r="I45" s="99"/>
      <c r="J45" s="99"/>
      <c r="K45" s="99"/>
      <c r="L45" s="99"/>
      <c r="M45" s="99"/>
      <c r="N45" s="99"/>
    </row>
    <row r="46" spans="1:14" s="50" customFormat="1" ht="21">
      <c r="A46" s="121">
        <v>21</v>
      </c>
      <c r="B46" s="102" t="s">
        <v>363</v>
      </c>
      <c r="C46" s="112">
        <v>37.9</v>
      </c>
      <c r="D46" s="121" t="s">
        <v>535</v>
      </c>
      <c r="E46" s="99"/>
      <c r="F46" s="99"/>
      <c r="G46" s="99"/>
      <c r="H46" s="99"/>
      <c r="I46" s="99"/>
      <c r="J46" s="99"/>
      <c r="K46" s="99"/>
      <c r="L46" s="99"/>
      <c r="M46" s="99"/>
      <c r="N46" s="99"/>
    </row>
    <row r="47" spans="1:14" s="50" customFormat="1" ht="21">
      <c r="A47" s="121">
        <v>22</v>
      </c>
      <c r="B47" s="102" t="s">
        <v>368</v>
      </c>
      <c r="C47" s="139">
        <v>29.9</v>
      </c>
      <c r="D47" s="121" t="s">
        <v>537</v>
      </c>
      <c r="E47" s="99"/>
      <c r="F47" s="99"/>
      <c r="G47" s="99"/>
      <c r="H47" s="99"/>
      <c r="I47" s="99"/>
      <c r="J47" s="99"/>
      <c r="K47" s="99"/>
      <c r="L47" s="99"/>
      <c r="M47" s="99"/>
      <c r="N47" s="99"/>
    </row>
    <row r="48" spans="1:14" s="50" customFormat="1" ht="21">
      <c r="A48" s="121">
        <v>23</v>
      </c>
      <c r="B48" s="102" t="s">
        <v>555</v>
      </c>
      <c r="C48" s="139">
        <v>69</v>
      </c>
      <c r="D48" s="121" t="s">
        <v>543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</row>
    <row r="49" spans="1:14" s="50" customFormat="1" ht="21">
      <c r="A49" s="121">
        <v>24</v>
      </c>
      <c r="B49" s="102" t="s">
        <v>374</v>
      </c>
      <c r="C49" s="139">
        <v>53.2</v>
      </c>
      <c r="D49" s="121" t="s">
        <v>544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</row>
    <row r="50" spans="1:14" s="50" customFormat="1" ht="21">
      <c r="A50" s="121">
        <v>25</v>
      </c>
      <c r="B50" s="102" t="s">
        <v>377</v>
      </c>
      <c r="C50" s="103">
        <v>42</v>
      </c>
      <c r="D50" s="121" t="s">
        <v>546</v>
      </c>
      <c r="E50" s="99"/>
      <c r="F50" s="99"/>
      <c r="G50" s="99"/>
      <c r="H50" s="99"/>
      <c r="I50" s="99"/>
      <c r="J50" s="99"/>
      <c r="K50" s="99"/>
      <c r="L50" s="99"/>
      <c r="M50" s="99"/>
      <c r="N50" s="99"/>
    </row>
    <row r="51" spans="1:14" s="50" customFormat="1" ht="21">
      <c r="A51" s="121">
        <v>26</v>
      </c>
      <c r="B51" s="102" t="s">
        <v>380</v>
      </c>
      <c r="C51" s="139">
        <v>113.4</v>
      </c>
      <c r="D51" s="121" t="s">
        <v>549</v>
      </c>
      <c r="E51" s="99"/>
      <c r="F51" s="99"/>
      <c r="G51" s="99"/>
      <c r="H51" s="99"/>
      <c r="I51" s="99"/>
      <c r="J51" s="99"/>
      <c r="K51" s="99"/>
      <c r="L51" s="99"/>
      <c r="M51" s="99"/>
      <c r="N51" s="99"/>
    </row>
    <row r="52" spans="1:14" s="50" customFormat="1" ht="21">
      <c r="A52" s="121">
        <v>27</v>
      </c>
      <c r="B52" s="102" t="s">
        <v>182</v>
      </c>
      <c r="C52" s="141">
        <v>116.5</v>
      </c>
      <c r="D52" s="121" t="s">
        <v>552</v>
      </c>
      <c r="E52" s="99"/>
      <c r="F52" s="111"/>
      <c r="G52" s="99"/>
      <c r="H52" s="99"/>
      <c r="I52" s="99"/>
      <c r="J52" s="99"/>
      <c r="K52" s="99"/>
      <c r="L52" s="99"/>
      <c r="M52" s="99"/>
      <c r="N52" s="99"/>
    </row>
    <row r="53" spans="1:14" s="50" customFormat="1" ht="21" customHeight="1" thickBot="1">
      <c r="A53" s="167" t="s">
        <v>184</v>
      </c>
      <c r="B53" s="168"/>
      <c r="C53" s="140">
        <f>SUM(C39:C52)</f>
        <v>867.1999999999999</v>
      </c>
      <c r="D53" s="107">
        <f>C35+C53</f>
        <v>1467.6999999999998</v>
      </c>
      <c r="E53" s="99"/>
      <c r="F53" s="111"/>
      <c r="G53" s="99"/>
      <c r="H53" s="99"/>
      <c r="I53" s="99"/>
      <c r="J53" s="99"/>
      <c r="K53" s="99"/>
      <c r="L53" s="99"/>
      <c r="M53" s="99"/>
      <c r="N53" s="99"/>
    </row>
    <row r="54" spans="1:14" s="50" customFormat="1" ht="21" customHeight="1" thickTop="1">
      <c r="A54" s="132"/>
      <c r="B54" s="132"/>
      <c r="C54" s="144"/>
      <c r="D54" s="110"/>
      <c r="E54" s="99"/>
      <c r="F54" s="111"/>
      <c r="G54" s="99"/>
      <c r="H54" s="99"/>
      <c r="I54" s="99"/>
      <c r="J54" s="99"/>
      <c r="K54" s="99"/>
      <c r="L54" s="99"/>
      <c r="M54" s="99"/>
      <c r="N54" s="99"/>
    </row>
    <row r="55" spans="1:14" s="50" customFormat="1" ht="21">
      <c r="A55" s="97"/>
      <c r="B55" s="166" t="s">
        <v>790</v>
      </c>
      <c r="C55" s="166"/>
      <c r="D55" s="98"/>
      <c r="E55" s="99"/>
      <c r="F55" s="99"/>
      <c r="G55" s="99"/>
      <c r="H55" s="99"/>
      <c r="I55" s="99"/>
      <c r="J55" s="99"/>
      <c r="K55" s="99"/>
      <c r="L55" s="99"/>
      <c r="M55" s="99"/>
      <c r="N55" s="99"/>
    </row>
    <row r="56" spans="1:14" s="50" customFormat="1" ht="21">
      <c r="A56" s="100" t="s">
        <v>3</v>
      </c>
      <c r="B56" s="100" t="s">
        <v>260</v>
      </c>
      <c r="C56" s="100" t="s">
        <v>234</v>
      </c>
      <c r="D56" s="100" t="s">
        <v>235</v>
      </c>
      <c r="E56" s="99"/>
      <c r="F56" s="99"/>
      <c r="G56" s="99"/>
      <c r="H56" s="99"/>
      <c r="I56" s="99"/>
      <c r="J56" s="99"/>
      <c r="K56" s="99"/>
      <c r="L56" s="99"/>
      <c r="M56" s="99"/>
      <c r="N56" s="99"/>
    </row>
    <row r="57" spans="1:14" s="50" customFormat="1" ht="21">
      <c r="A57" s="121">
        <v>1</v>
      </c>
      <c r="B57" s="102" t="s">
        <v>556</v>
      </c>
      <c r="C57" s="103">
        <v>42.3</v>
      </c>
      <c r="D57" s="121" t="s">
        <v>834</v>
      </c>
      <c r="E57" s="99"/>
      <c r="F57" s="99"/>
      <c r="G57" s="99"/>
      <c r="H57" s="99"/>
      <c r="I57" s="99"/>
      <c r="J57" s="99"/>
      <c r="K57" s="99"/>
      <c r="L57" s="99"/>
      <c r="M57" s="99"/>
      <c r="N57" s="99"/>
    </row>
    <row r="58" spans="1:14" s="50" customFormat="1" ht="21">
      <c r="A58" s="121">
        <v>2</v>
      </c>
      <c r="B58" s="102" t="s">
        <v>557</v>
      </c>
      <c r="C58" s="103">
        <v>33.7</v>
      </c>
      <c r="D58" s="121" t="s">
        <v>835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</row>
    <row r="59" spans="1:14" s="50" customFormat="1" ht="21">
      <c r="A59" s="121">
        <v>3</v>
      </c>
      <c r="B59" s="102" t="s">
        <v>587</v>
      </c>
      <c r="C59" s="103">
        <v>95.1</v>
      </c>
      <c r="D59" s="121" t="s">
        <v>838</v>
      </c>
      <c r="E59" s="99"/>
      <c r="F59" s="99"/>
      <c r="G59" s="99"/>
      <c r="H59" s="99"/>
      <c r="I59" s="99"/>
      <c r="J59" s="99"/>
      <c r="K59" s="99"/>
      <c r="L59" s="99"/>
      <c r="M59" s="99"/>
      <c r="N59" s="99"/>
    </row>
    <row r="60" spans="1:14" s="50" customFormat="1" ht="21">
      <c r="A60" s="121">
        <v>4</v>
      </c>
      <c r="B60" s="102" t="s">
        <v>296</v>
      </c>
      <c r="C60" s="103">
        <v>30.9</v>
      </c>
      <c r="D60" s="121" t="s">
        <v>839</v>
      </c>
      <c r="E60" s="99"/>
      <c r="F60" s="99"/>
      <c r="G60" s="99"/>
      <c r="H60" s="99"/>
      <c r="I60" s="99"/>
      <c r="J60" s="99"/>
      <c r="K60" s="99"/>
      <c r="L60" s="99"/>
      <c r="M60" s="99"/>
      <c r="N60" s="99"/>
    </row>
    <row r="61" spans="1:14" s="50" customFormat="1" ht="21">
      <c r="A61" s="121">
        <v>5</v>
      </c>
      <c r="B61" s="126" t="s">
        <v>658</v>
      </c>
      <c r="C61" s="136">
        <v>35.3</v>
      </c>
      <c r="D61" s="121" t="s">
        <v>843</v>
      </c>
      <c r="E61" s="99"/>
      <c r="F61" s="99"/>
      <c r="G61" s="99"/>
      <c r="H61" s="99"/>
      <c r="I61" s="99"/>
      <c r="J61" s="99"/>
      <c r="K61" s="99"/>
      <c r="L61" s="99"/>
      <c r="M61" s="99"/>
      <c r="N61" s="99"/>
    </row>
    <row r="62" spans="1:14" s="50" customFormat="1" ht="21">
      <c r="A62" s="121">
        <v>6</v>
      </c>
      <c r="B62" s="102" t="s">
        <v>810</v>
      </c>
      <c r="C62" s="103">
        <v>21</v>
      </c>
      <c r="D62" s="121" t="s">
        <v>849</v>
      </c>
      <c r="E62" s="99"/>
      <c r="F62" s="99"/>
      <c r="G62" s="99"/>
      <c r="H62" s="99"/>
      <c r="I62" s="99"/>
      <c r="J62" s="99"/>
      <c r="K62" s="99"/>
      <c r="L62" s="99"/>
      <c r="M62" s="99"/>
      <c r="N62" s="99"/>
    </row>
    <row r="63" spans="1:14" s="50" customFormat="1" ht="21">
      <c r="A63" s="121">
        <v>7</v>
      </c>
      <c r="B63" s="102" t="s">
        <v>760</v>
      </c>
      <c r="C63" s="103">
        <v>38.5</v>
      </c>
      <c r="D63" s="121" t="s">
        <v>863</v>
      </c>
      <c r="E63" s="99"/>
      <c r="F63" s="99"/>
      <c r="G63" s="99"/>
      <c r="H63" s="99"/>
      <c r="I63" s="99"/>
      <c r="J63" s="99"/>
      <c r="K63" s="99"/>
      <c r="L63" s="99"/>
      <c r="M63" s="99"/>
      <c r="N63" s="99"/>
    </row>
    <row r="64" spans="1:14" s="50" customFormat="1" ht="21.75" thickBot="1">
      <c r="A64" s="104" t="s">
        <v>184</v>
      </c>
      <c r="B64" s="127"/>
      <c r="C64" s="140">
        <f>SUM(C57:C63)</f>
        <v>296.8</v>
      </c>
      <c r="D64" s="107">
        <v>296.8</v>
      </c>
      <c r="E64" s="99"/>
      <c r="F64" s="99"/>
      <c r="G64" s="99"/>
      <c r="H64" s="99"/>
      <c r="I64" s="99"/>
      <c r="J64" s="99"/>
      <c r="K64" s="99"/>
      <c r="L64" s="99"/>
      <c r="M64" s="99"/>
      <c r="N64" s="99"/>
    </row>
    <row r="65" spans="1:14" s="50" customFormat="1" ht="21.75" thickTop="1">
      <c r="A65" s="108"/>
      <c r="B65" s="119"/>
      <c r="C65" s="144"/>
      <c r="D65" s="110"/>
      <c r="E65" s="99"/>
      <c r="F65" s="99"/>
      <c r="G65" s="99"/>
      <c r="H65" s="99"/>
      <c r="I65" s="99"/>
      <c r="J65" s="99"/>
      <c r="K65" s="99"/>
      <c r="L65" s="99"/>
      <c r="M65" s="99"/>
      <c r="N65" s="99"/>
    </row>
    <row r="66" spans="1:14" s="50" customFormat="1" ht="21">
      <c r="A66" s="108"/>
      <c r="B66" s="119"/>
      <c r="C66" s="144"/>
      <c r="D66" s="110"/>
      <c r="E66" s="99"/>
      <c r="F66" s="99"/>
      <c r="G66" s="99"/>
      <c r="H66" s="99"/>
      <c r="I66" s="99"/>
      <c r="J66" s="99"/>
      <c r="K66" s="99"/>
      <c r="L66" s="99"/>
      <c r="M66" s="99"/>
      <c r="N66" s="99"/>
    </row>
    <row r="67" spans="1:14" s="50" customFormat="1" ht="21">
      <c r="A67" s="108"/>
      <c r="B67" s="119"/>
      <c r="C67" s="144"/>
      <c r="D67" s="110"/>
      <c r="E67" s="99"/>
      <c r="F67" s="99"/>
      <c r="G67" s="99"/>
      <c r="H67" s="99"/>
      <c r="I67" s="99"/>
      <c r="J67" s="99"/>
      <c r="K67" s="99"/>
      <c r="L67" s="99"/>
      <c r="M67" s="99"/>
      <c r="N67" s="99"/>
    </row>
    <row r="68" spans="1:14" s="50" customFormat="1" ht="21">
      <c r="A68" s="108"/>
      <c r="B68" s="119"/>
      <c r="C68" s="144"/>
      <c r="D68" s="110"/>
      <c r="E68" s="99"/>
      <c r="F68" s="99"/>
      <c r="G68" s="99"/>
      <c r="H68" s="99"/>
      <c r="I68" s="99"/>
      <c r="J68" s="99"/>
      <c r="K68" s="99"/>
      <c r="L68" s="99"/>
      <c r="M68" s="99"/>
      <c r="N68" s="99"/>
    </row>
    <row r="69" spans="1:14" s="50" customFormat="1" ht="21">
      <c r="A69" s="108"/>
      <c r="B69" s="119"/>
      <c r="C69" s="144"/>
      <c r="D69" s="110"/>
      <c r="E69" s="99"/>
      <c r="F69" s="99"/>
      <c r="G69" s="99"/>
      <c r="H69" s="99"/>
      <c r="I69" s="99"/>
      <c r="J69" s="99"/>
      <c r="K69" s="99"/>
      <c r="L69" s="99"/>
      <c r="M69" s="99"/>
      <c r="N69" s="99"/>
    </row>
    <row r="70" spans="1:14" s="50" customFormat="1" ht="21">
      <c r="A70" s="108"/>
      <c r="B70" s="119"/>
      <c r="C70" s="144"/>
      <c r="D70" s="110"/>
      <c r="E70" s="99"/>
      <c r="F70" s="99"/>
      <c r="G70" s="99"/>
      <c r="H70" s="99"/>
      <c r="I70" s="99"/>
      <c r="J70" s="99"/>
      <c r="K70" s="99"/>
      <c r="L70" s="99"/>
      <c r="M70" s="99"/>
      <c r="N70" s="99"/>
    </row>
    <row r="71" spans="1:14" s="50" customFormat="1" ht="21">
      <c r="A71" s="108"/>
      <c r="B71" s="119"/>
      <c r="C71" s="144"/>
      <c r="D71" s="110"/>
      <c r="E71" s="99"/>
      <c r="F71" s="99"/>
      <c r="G71" s="99"/>
      <c r="H71" s="99"/>
      <c r="I71" s="99"/>
      <c r="J71" s="99"/>
      <c r="K71" s="99"/>
      <c r="L71" s="99"/>
      <c r="M71" s="99"/>
      <c r="N71" s="99"/>
    </row>
    <row r="72" spans="1:14" s="50" customFormat="1" ht="21">
      <c r="A72" s="108"/>
      <c r="B72" s="132"/>
      <c r="C72" s="144"/>
      <c r="D72" s="110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50" customFormat="1" ht="21">
      <c r="A73" s="97"/>
      <c r="B73" s="166" t="s">
        <v>833</v>
      </c>
      <c r="C73" s="166"/>
      <c r="D73" s="98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50" customFormat="1" ht="21">
      <c r="A74" s="100" t="s">
        <v>3</v>
      </c>
      <c r="B74" s="100" t="s">
        <v>260</v>
      </c>
      <c r="C74" s="100" t="s">
        <v>234</v>
      </c>
      <c r="D74" s="100" t="s">
        <v>235</v>
      </c>
      <c r="E74" s="99"/>
      <c r="F74" s="99"/>
      <c r="G74" s="99"/>
      <c r="H74" s="99"/>
      <c r="I74" s="99"/>
      <c r="J74" s="99"/>
      <c r="K74" s="99"/>
      <c r="L74" s="99"/>
      <c r="M74" s="99"/>
      <c r="N74" s="99"/>
    </row>
    <row r="75" spans="1:14" s="50" customFormat="1" ht="21">
      <c r="A75" s="121">
        <v>1</v>
      </c>
      <c r="B75" s="102" t="s">
        <v>871</v>
      </c>
      <c r="C75" s="139">
        <v>35.2</v>
      </c>
      <c r="D75" s="121" t="s">
        <v>872</v>
      </c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s="50" customFormat="1" ht="21">
      <c r="A76" s="121">
        <v>2</v>
      </c>
      <c r="B76" s="102" t="s">
        <v>879</v>
      </c>
      <c r="C76" s="139">
        <v>30.2</v>
      </c>
      <c r="D76" s="121" t="s">
        <v>880</v>
      </c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s="50" customFormat="1" ht="21">
      <c r="A77" s="121">
        <v>3</v>
      </c>
      <c r="B77" s="102" t="s">
        <v>556</v>
      </c>
      <c r="C77" s="139">
        <v>42.3</v>
      </c>
      <c r="D77" s="121" t="s">
        <v>834</v>
      </c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s="50" customFormat="1" ht="21">
      <c r="A78" s="121">
        <v>4</v>
      </c>
      <c r="B78" s="102" t="s">
        <v>557</v>
      </c>
      <c r="C78" s="139">
        <v>33.7</v>
      </c>
      <c r="D78" s="121" t="s">
        <v>835</v>
      </c>
      <c r="E78" s="99"/>
      <c r="F78" s="99"/>
      <c r="G78" s="99"/>
      <c r="H78" s="99"/>
      <c r="I78" s="99"/>
      <c r="J78" s="99"/>
      <c r="K78" s="99"/>
      <c r="L78" s="99"/>
      <c r="M78" s="99"/>
      <c r="N78" s="99"/>
    </row>
    <row r="79" spans="1:14" s="50" customFormat="1" ht="21">
      <c r="A79" s="121">
        <v>5</v>
      </c>
      <c r="B79" s="102" t="s">
        <v>894</v>
      </c>
      <c r="C79" s="139">
        <v>35.3</v>
      </c>
      <c r="D79" s="121" t="s">
        <v>895</v>
      </c>
      <c r="E79" s="99"/>
      <c r="F79" s="99"/>
      <c r="G79" s="99"/>
      <c r="H79" s="99"/>
      <c r="I79" s="99"/>
      <c r="J79" s="99"/>
      <c r="K79" s="99"/>
      <c r="L79" s="99"/>
      <c r="M79" s="99"/>
      <c r="N79" s="99"/>
    </row>
    <row r="80" spans="1:14" s="50" customFormat="1" ht="21">
      <c r="A80" s="121">
        <v>6</v>
      </c>
      <c r="B80" s="102" t="s">
        <v>291</v>
      </c>
      <c r="C80" s="139">
        <v>88.4</v>
      </c>
      <c r="D80" s="121" t="s">
        <v>900</v>
      </c>
      <c r="E80" s="99"/>
      <c r="F80" s="99"/>
      <c r="G80" s="99"/>
      <c r="H80" s="99"/>
      <c r="I80" s="99"/>
      <c r="J80" s="99"/>
      <c r="K80" s="99"/>
      <c r="L80" s="99"/>
      <c r="M80" s="99"/>
      <c r="N80" s="99"/>
    </row>
    <row r="81" spans="1:14" s="50" customFormat="1" ht="21">
      <c r="A81" s="121">
        <v>7</v>
      </c>
      <c r="B81" s="102" t="s">
        <v>920</v>
      </c>
      <c r="C81" s="139">
        <v>59.4</v>
      </c>
      <c r="D81" s="121" t="s">
        <v>921</v>
      </c>
      <c r="E81" s="99"/>
      <c r="F81" s="99"/>
      <c r="G81" s="99"/>
      <c r="H81" s="99"/>
      <c r="I81" s="99"/>
      <c r="J81" s="99"/>
      <c r="K81" s="99"/>
      <c r="L81" s="99"/>
      <c r="M81" s="99"/>
      <c r="N81" s="99"/>
    </row>
    <row r="82" spans="1:14" s="50" customFormat="1" ht="21">
      <c r="A82" s="121">
        <v>8</v>
      </c>
      <c r="B82" s="102" t="s">
        <v>923</v>
      </c>
      <c r="C82" s="139">
        <v>95.1</v>
      </c>
      <c r="D82" s="121" t="s">
        <v>838</v>
      </c>
      <c r="E82" s="99"/>
      <c r="F82" s="99"/>
      <c r="G82" s="99"/>
      <c r="H82" s="99"/>
      <c r="I82" s="99"/>
      <c r="J82" s="99"/>
      <c r="K82" s="99"/>
      <c r="L82" s="99"/>
      <c r="M82" s="99"/>
      <c r="N82" s="99"/>
    </row>
    <row r="83" spans="1:14" s="50" customFormat="1" ht="21">
      <c r="A83" s="121">
        <v>9</v>
      </c>
      <c r="B83" s="102" t="s">
        <v>925</v>
      </c>
      <c r="C83" s="139">
        <v>40.5</v>
      </c>
      <c r="D83" s="121" t="s">
        <v>926</v>
      </c>
      <c r="E83" s="99"/>
      <c r="F83" s="99"/>
      <c r="G83" s="99"/>
      <c r="H83" s="99"/>
      <c r="I83" s="99"/>
      <c r="J83" s="99"/>
      <c r="K83" s="99"/>
      <c r="L83" s="99"/>
      <c r="M83" s="99"/>
      <c r="N83" s="99"/>
    </row>
    <row r="84" spans="1:14" s="50" customFormat="1" ht="21">
      <c r="A84" s="121">
        <v>10</v>
      </c>
      <c r="B84" s="102" t="s">
        <v>296</v>
      </c>
      <c r="C84" s="139">
        <v>30.9</v>
      </c>
      <c r="D84" s="121" t="s">
        <v>839</v>
      </c>
      <c r="E84" s="99"/>
      <c r="F84" s="99"/>
      <c r="G84" s="99"/>
      <c r="H84" s="99"/>
      <c r="I84" s="99"/>
      <c r="J84" s="99"/>
      <c r="K84" s="99"/>
      <c r="L84" s="99"/>
      <c r="M84" s="99"/>
      <c r="N84" s="99"/>
    </row>
    <row r="85" spans="1:14" s="50" customFormat="1" ht="21">
      <c r="A85" s="121">
        <v>11</v>
      </c>
      <c r="B85" s="102" t="s">
        <v>928</v>
      </c>
      <c r="C85" s="139">
        <v>87.9</v>
      </c>
      <c r="D85" s="121" t="s">
        <v>927</v>
      </c>
      <c r="E85" s="99"/>
      <c r="F85" s="99"/>
      <c r="G85" s="99"/>
      <c r="H85" s="99"/>
      <c r="I85" s="99"/>
      <c r="J85" s="99"/>
      <c r="K85" s="99"/>
      <c r="L85" s="99"/>
      <c r="M85" s="99"/>
      <c r="N85" s="99"/>
    </row>
    <row r="86" spans="1:14" s="50" customFormat="1" ht="21">
      <c r="A86" s="121">
        <v>12</v>
      </c>
      <c r="B86" s="102" t="s">
        <v>967</v>
      </c>
      <c r="C86" s="139">
        <v>56</v>
      </c>
      <c r="D86" s="121" t="s">
        <v>968</v>
      </c>
      <c r="E86" s="99"/>
      <c r="F86" s="99"/>
      <c r="G86" s="99"/>
      <c r="H86" s="99"/>
      <c r="I86" s="99"/>
      <c r="J86" s="99"/>
      <c r="K86" s="99"/>
      <c r="L86" s="99"/>
      <c r="M86" s="99"/>
      <c r="N86" s="99"/>
    </row>
    <row r="87" spans="1:14" s="50" customFormat="1" ht="21">
      <c r="A87" s="121">
        <v>13</v>
      </c>
      <c r="B87" s="102" t="s">
        <v>310</v>
      </c>
      <c r="C87" s="139">
        <v>42.4</v>
      </c>
      <c r="D87" s="121" t="s">
        <v>971</v>
      </c>
      <c r="E87" s="99"/>
      <c r="F87" s="99"/>
      <c r="G87" s="99"/>
      <c r="H87" s="99"/>
      <c r="I87" s="99"/>
      <c r="J87" s="99"/>
      <c r="K87" s="99"/>
      <c r="L87" s="99"/>
      <c r="M87" s="99"/>
      <c r="N87" s="99"/>
    </row>
    <row r="88" spans="1:14" s="50" customFormat="1" ht="21">
      <c r="A88" s="121">
        <v>14</v>
      </c>
      <c r="B88" s="102" t="s">
        <v>315</v>
      </c>
      <c r="C88" s="139">
        <v>35.3</v>
      </c>
      <c r="D88" s="121" t="s">
        <v>976</v>
      </c>
      <c r="E88" s="99"/>
      <c r="F88" s="99"/>
      <c r="G88" s="99"/>
      <c r="H88" s="99"/>
      <c r="I88" s="99"/>
      <c r="J88" s="99"/>
      <c r="K88" s="99"/>
      <c r="L88" s="99"/>
      <c r="M88" s="99"/>
      <c r="N88" s="99"/>
    </row>
    <row r="89" spans="1:14" s="50" customFormat="1" ht="21">
      <c r="A89" s="121">
        <v>15</v>
      </c>
      <c r="B89" s="102" t="s">
        <v>981</v>
      </c>
      <c r="C89" s="139">
        <v>93.1</v>
      </c>
      <c r="D89" s="121" t="s">
        <v>982</v>
      </c>
      <c r="E89" s="99"/>
      <c r="F89" s="99"/>
      <c r="G89" s="99"/>
      <c r="H89" s="99"/>
      <c r="I89" s="99"/>
      <c r="J89" s="99"/>
      <c r="K89" s="99"/>
      <c r="L89" s="99"/>
      <c r="M89" s="99"/>
      <c r="N89" s="99"/>
    </row>
    <row r="90" spans="1:14" s="50" customFormat="1" ht="21">
      <c r="A90" s="121">
        <v>16</v>
      </c>
      <c r="B90" s="102" t="s">
        <v>1012</v>
      </c>
      <c r="C90" s="139">
        <v>69.6</v>
      </c>
      <c r="D90" s="121" t="s">
        <v>1013</v>
      </c>
      <c r="E90" s="99"/>
      <c r="F90" s="99"/>
      <c r="G90" s="99"/>
      <c r="H90" s="99"/>
      <c r="I90" s="99"/>
      <c r="J90" s="99"/>
      <c r="K90" s="99"/>
      <c r="L90" s="99"/>
      <c r="M90" s="99"/>
      <c r="N90" s="99"/>
    </row>
    <row r="91" spans="1:14" s="50" customFormat="1" ht="21">
      <c r="A91" s="121">
        <v>17</v>
      </c>
      <c r="B91" s="102" t="s">
        <v>1022</v>
      </c>
      <c r="C91" s="139">
        <v>21</v>
      </c>
      <c r="D91" s="121" t="s">
        <v>1023</v>
      </c>
      <c r="E91" s="99"/>
      <c r="F91" s="99"/>
      <c r="G91" s="99"/>
      <c r="H91" s="99"/>
      <c r="I91" s="99"/>
      <c r="J91" s="99"/>
      <c r="K91" s="99"/>
      <c r="L91" s="99"/>
      <c r="M91" s="99"/>
      <c r="N91" s="99"/>
    </row>
    <row r="92" spans="1:14" s="50" customFormat="1" ht="21">
      <c r="A92" s="121">
        <v>18</v>
      </c>
      <c r="B92" s="102" t="s">
        <v>1093</v>
      </c>
      <c r="C92" s="139">
        <v>47.9</v>
      </c>
      <c r="D92" s="121" t="s">
        <v>1094</v>
      </c>
      <c r="E92" s="99"/>
      <c r="F92" s="99"/>
      <c r="G92" s="99"/>
      <c r="H92" s="99"/>
      <c r="I92" s="99"/>
      <c r="J92" s="99"/>
      <c r="K92" s="99"/>
      <c r="L92" s="99"/>
      <c r="M92" s="99"/>
      <c r="N92" s="99"/>
    </row>
    <row r="93" spans="1:14" s="50" customFormat="1" ht="21">
      <c r="A93" s="121">
        <v>19</v>
      </c>
      <c r="B93" s="102" t="s">
        <v>1095</v>
      </c>
      <c r="C93" s="139">
        <v>137.3</v>
      </c>
      <c r="D93" s="121" t="s">
        <v>1096</v>
      </c>
      <c r="E93" s="99"/>
      <c r="F93" s="99"/>
      <c r="G93" s="99"/>
      <c r="H93" s="99"/>
      <c r="I93" s="99"/>
      <c r="J93" s="99"/>
      <c r="K93" s="99"/>
      <c r="L93" s="99"/>
      <c r="M93" s="99"/>
      <c r="N93" s="99"/>
    </row>
    <row r="94" spans="1:14" s="50" customFormat="1" ht="21">
      <c r="A94" s="121">
        <v>20</v>
      </c>
      <c r="B94" s="102" t="s">
        <v>1109</v>
      </c>
      <c r="C94" s="139">
        <v>162.3</v>
      </c>
      <c r="D94" s="121" t="s">
        <v>1110</v>
      </c>
      <c r="E94" s="99"/>
      <c r="F94" s="99"/>
      <c r="G94" s="99"/>
      <c r="H94" s="99"/>
      <c r="I94" s="99"/>
      <c r="J94" s="99"/>
      <c r="K94" s="99"/>
      <c r="L94" s="99"/>
      <c r="M94" s="99"/>
      <c r="N94" s="99"/>
    </row>
    <row r="95" spans="1:14" s="50" customFormat="1" ht="21">
      <c r="A95" s="121">
        <v>21</v>
      </c>
      <c r="B95" s="102" t="s">
        <v>1117</v>
      </c>
      <c r="C95" s="139">
        <v>36.9</v>
      </c>
      <c r="D95" s="121" t="s">
        <v>1118</v>
      </c>
      <c r="E95" s="99"/>
      <c r="F95" s="99"/>
      <c r="G95" s="99"/>
      <c r="H95" s="99"/>
      <c r="I95" s="99"/>
      <c r="J95" s="99"/>
      <c r="K95" s="99"/>
      <c r="L95" s="99"/>
      <c r="M95" s="99"/>
      <c r="N95" s="99"/>
    </row>
    <row r="96" spans="1:14" s="50" customFormat="1" ht="21">
      <c r="A96" s="121">
        <v>22</v>
      </c>
      <c r="B96" s="102" t="s">
        <v>1119</v>
      </c>
      <c r="C96" s="139">
        <v>42.6</v>
      </c>
      <c r="D96" s="121" t="s">
        <v>1120</v>
      </c>
      <c r="E96" s="99"/>
      <c r="F96" s="99"/>
      <c r="G96" s="99"/>
      <c r="H96" s="99"/>
      <c r="I96" s="99"/>
      <c r="J96" s="99"/>
      <c r="K96" s="99"/>
      <c r="L96" s="99"/>
      <c r="M96" s="99"/>
      <c r="N96" s="99"/>
    </row>
    <row r="97" spans="1:14" s="50" customFormat="1" ht="21">
      <c r="A97" s="121">
        <v>23</v>
      </c>
      <c r="B97" s="102" t="s">
        <v>1123</v>
      </c>
      <c r="C97" s="139">
        <v>48.2</v>
      </c>
      <c r="D97" s="121" t="s">
        <v>1124</v>
      </c>
      <c r="E97" s="99"/>
      <c r="F97" s="99"/>
      <c r="G97" s="99"/>
      <c r="I97" s="99"/>
      <c r="J97" s="99"/>
      <c r="K97" s="99"/>
      <c r="L97" s="99"/>
      <c r="M97" s="99"/>
      <c r="N97" s="99"/>
    </row>
    <row r="98" spans="1:14" s="50" customFormat="1" ht="21">
      <c r="A98" s="121">
        <v>24</v>
      </c>
      <c r="B98" s="102" t="s">
        <v>1127</v>
      </c>
      <c r="C98" s="139">
        <v>38.5</v>
      </c>
      <c r="D98" s="121" t="s">
        <v>1128</v>
      </c>
      <c r="E98" s="99"/>
      <c r="F98" s="99"/>
      <c r="G98" s="99"/>
      <c r="H98" s="99"/>
      <c r="I98" s="99"/>
      <c r="J98" s="99"/>
      <c r="K98" s="99"/>
      <c r="L98" s="99"/>
      <c r="M98" s="99"/>
      <c r="N98" s="99"/>
    </row>
    <row r="99" spans="1:14" s="50" customFormat="1" ht="21">
      <c r="A99" s="121">
        <v>25</v>
      </c>
      <c r="B99" s="102" t="s">
        <v>1134</v>
      </c>
      <c r="C99" s="139">
        <v>55.1</v>
      </c>
      <c r="D99" s="121" t="s">
        <v>1135</v>
      </c>
      <c r="E99" s="99"/>
      <c r="F99" s="99"/>
      <c r="G99" s="99"/>
      <c r="H99" s="99"/>
      <c r="I99" s="99"/>
      <c r="J99" s="99"/>
      <c r="K99" s="99"/>
      <c r="L99" s="99"/>
      <c r="M99" s="99"/>
      <c r="N99" s="99"/>
    </row>
    <row r="100" spans="1:14" s="50" customFormat="1" ht="21">
      <c r="A100" s="121">
        <v>26</v>
      </c>
      <c r="B100" s="102" t="s">
        <v>1140</v>
      </c>
      <c r="C100" s="139">
        <v>77.7</v>
      </c>
      <c r="D100" s="121" t="s">
        <v>1141</v>
      </c>
      <c r="E100" s="99"/>
      <c r="F100" s="99"/>
      <c r="G100" s="99"/>
      <c r="H100" s="99"/>
      <c r="I100" s="99"/>
      <c r="J100" s="99"/>
      <c r="K100" s="99"/>
      <c r="L100" s="99"/>
      <c r="M100" s="99"/>
      <c r="N100" s="99"/>
    </row>
    <row r="101" spans="1:14" s="50" customFormat="1" ht="21">
      <c r="A101" s="121">
        <v>27</v>
      </c>
      <c r="B101" s="102" t="s">
        <v>165</v>
      </c>
      <c r="C101" s="139">
        <v>161.9</v>
      </c>
      <c r="D101" s="121" t="s">
        <v>1144</v>
      </c>
      <c r="E101" s="99"/>
      <c r="F101" s="99"/>
      <c r="G101" s="99"/>
      <c r="H101" s="99"/>
      <c r="I101" s="99"/>
      <c r="J101" s="99"/>
      <c r="K101" s="99"/>
      <c r="L101" s="99"/>
      <c r="M101" s="99"/>
      <c r="N101" s="99"/>
    </row>
    <row r="102" spans="1:14" s="50" customFormat="1" ht="21">
      <c r="A102" s="121">
        <v>28</v>
      </c>
      <c r="B102" s="102" t="s">
        <v>170</v>
      </c>
      <c r="C102" s="139">
        <v>66.3</v>
      </c>
      <c r="D102" s="121" t="s">
        <v>1145</v>
      </c>
      <c r="E102" s="99"/>
      <c r="F102" s="99"/>
      <c r="G102" s="99"/>
      <c r="H102" s="99"/>
      <c r="I102" s="99"/>
      <c r="J102" s="99"/>
      <c r="K102" s="99"/>
      <c r="L102" s="99"/>
      <c r="M102" s="99"/>
      <c r="N102" s="99"/>
    </row>
    <row r="103" spans="1:14" s="50" customFormat="1" ht="21">
      <c r="A103" s="121">
        <v>29</v>
      </c>
      <c r="B103" s="102" t="s">
        <v>1167</v>
      </c>
      <c r="C103" s="139">
        <v>116.6</v>
      </c>
      <c r="D103" s="121" t="s">
        <v>1168</v>
      </c>
      <c r="E103" s="99"/>
      <c r="F103" s="99"/>
      <c r="G103" s="99"/>
      <c r="H103" s="99"/>
      <c r="I103" s="99"/>
      <c r="J103" s="99"/>
      <c r="K103" s="99"/>
      <c r="L103" s="99"/>
      <c r="M103" s="99"/>
      <c r="N103" s="99"/>
    </row>
    <row r="104" spans="1:14" s="50" customFormat="1" ht="21.75" thickBot="1">
      <c r="A104" s="104" t="s">
        <v>184</v>
      </c>
      <c r="B104" s="127"/>
      <c r="C104" s="140">
        <f>SUM(C75:C103)</f>
        <v>1887.6</v>
      </c>
      <c r="D104" s="107">
        <v>1887.6</v>
      </c>
      <c r="E104" s="99"/>
      <c r="F104" s="99"/>
      <c r="G104" s="99"/>
      <c r="H104" s="99"/>
      <c r="I104" s="99"/>
      <c r="J104" s="99"/>
      <c r="K104" s="99"/>
      <c r="L104" s="99"/>
      <c r="M104" s="99"/>
      <c r="N104" s="99"/>
    </row>
    <row r="105" spans="1:14" s="50" customFormat="1" ht="21.75" thickTop="1">
      <c r="A105" s="108"/>
      <c r="B105" s="119"/>
      <c r="C105" s="144"/>
      <c r="D105" s="110"/>
      <c r="E105" s="99"/>
      <c r="F105" s="99"/>
      <c r="G105" s="99"/>
      <c r="H105" s="99"/>
      <c r="I105" s="99"/>
      <c r="J105" s="99"/>
      <c r="K105" s="99"/>
      <c r="L105" s="99"/>
      <c r="M105" s="99"/>
      <c r="N105" s="99"/>
    </row>
    <row r="106" spans="1:14" s="50" customFormat="1" ht="21">
      <c r="A106" s="108"/>
      <c r="B106" s="119"/>
      <c r="C106" s="144"/>
      <c r="D106" s="110"/>
      <c r="E106" s="99"/>
      <c r="F106" s="99"/>
      <c r="G106" s="99"/>
      <c r="H106" s="99"/>
      <c r="I106" s="99"/>
      <c r="J106" s="99"/>
      <c r="K106" s="99"/>
      <c r="L106" s="99"/>
      <c r="M106" s="99"/>
      <c r="N106" s="99"/>
    </row>
    <row r="107" spans="1:14" s="50" customFormat="1" ht="21">
      <c r="A107" s="108"/>
      <c r="B107" s="119"/>
      <c r="C107" s="144"/>
      <c r="D107" s="110"/>
      <c r="E107" s="99"/>
      <c r="F107" s="99"/>
      <c r="G107" s="99"/>
      <c r="H107" s="99"/>
      <c r="I107" s="99"/>
      <c r="J107" s="99"/>
      <c r="K107" s="99"/>
      <c r="L107" s="99"/>
      <c r="M107" s="99"/>
      <c r="N107" s="99"/>
    </row>
    <row r="108" spans="1:14" s="50" customFormat="1" ht="21">
      <c r="A108" s="108"/>
      <c r="B108" s="119"/>
      <c r="C108" s="145"/>
      <c r="D108" s="110"/>
      <c r="E108" s="99"/>
      <c r="F108" s="99"/>
      <c r="G108" s="99"/>
      <c r="H108" s="99"/>
      <c r="I108" s="99"/>
      <c r="J108" s="99"/>
      <c r="K108" s="99"/>
      <c r="L108" s="99"/>
      <c r="M108" s="99"/>
      <c r="N108" s="99"/>
    </row>
    <row r="109" spans="1:14" s="50" customFormat="1" ht="21">
      <c r="A109" s="97"/>
      <c r="B109" s="166" t="s">
        <v>1221</v>
      </c>
      <c r="C109" s="166"/>
      <c r="D109" s="98"/>
      <c r="E109" s="99"/>
      <c r="F109" s="99"/>
      <c r="G109" s="99"/>
      <c r="H109" s="99"/>
      <c r="I109" s="99"/>
      <c r="J109" s="99"/>
      <c r="K109" s="99"/>
      <c r="L109" s="99"/>
      <c r="M109" s="99"/>
      <c r="N109" s="99"/>
    </row>
    <row r="110" spans="1:14" s="50" customFormat="1" ht="21">
      <c r="A110" s="100" t="s">
        <v>3</v>
      </c>
      <c r="B110" s="100" t="s">
        <v>260</v>
      </c>
      <c r="C110" s="100" t="s">
        <v>234</v>
      </c>
      <c r="D110" s="100" t="s">
        <v>235</v>
      </c>
      <c r="E110" s="99"/>
      <c r="F110" s="99"/>
      <c r="G110" s="99"/>
      <c r="H110" s="99"/>
      <c r="I110" s="99"/>
      <c r="J110" s="99"/>
      <c r="K110" s="99"/>
      <c r="L110" s="99"/>
      <c r="M110" s="99"/>
      <c r="N110" s="99"/>
    </row>
    <row r="111" spans="1:14" s="50" customFormat="1" ht="21">
      <c r="A111" s="121">
        <v>1</v>
      </c>
      <c r="B111" s="157" t="s">
        <v>871</v>
      </c>
      <c r="C111" s="159">
        <v>35.2</v>
      </c>
      <c r="D111" s="158" t="s">
        <v>1222</v>
      </c>
      <c r="E111" s="99"/>
      <c r="F111" s="99"/>
      <c r="G111" s="99"/>
      <c r="H111" s="99"/>
      <c r="I111" s="99"/>
      <c r="J111" s="99"/>
      <c r="K111" s="99"/>
      <c r="L111" s="99"/>
      <c r="M111" s="99"/>
      <c r="N111" s="99"/>
    </row>
    <row r="112" spans="1:14" s="50" customFormat="1" ht="21">
      <c r="A112" s="121">
        <v>2</v>
      </c>
      <c r="B112" s="157" t="s">
        <v>879</v>
      </c>
      <c r="C112" s="159">
        <v>30.2</v>
      </c>
      <c r="D112" s="158" t="s">
        <v>1223</v>
      </c>
      <c r="E112" s="99"/>
      <c r="F112" s="99"/>
      <c r="G112" s="99"/>
      <c r="H112" s="99"/>
      <c r="I112" s="99"/>
      <c r="J112" s="99"/>
      <c r="K112" s="99"/>
      <c r="L112" s="99"/>
      <c r="M112" s="99"/>
      <c r="N112" s="99"/>
    </row>
    <row r="113" spans="1:14" s="50" customFormat="1" ht="21">
      <c r="A113" s="121">
        <v>3</v>
      </c>
      <c r="B113" s="157" t="s">
        <v>556</v>
      </c>
      <c r="C113" s="161">
        <v>42.3</v>
      </c>
      <c r="D113" s="158" t="s">
        <v>1224</v>
      </c>
      <c r="E113" s="99"/>
      <c r="F113" s="99"/>
      <c r="G113" s="99"/>
      <c r="H113" s="99"/>
      <c r="I113" s="99"/>
      <c r="J113" s="99"/>
      <c r="K113" s="99"/>
      <c r="L113" s="99"/>
      <c r="M113" s="99"/>
      <c r="N113" s="99"/>
    </row>
    <row r="114" spans="1:14" s="50" customFormat="1" ht="21">
      <c r="A114" s="121">
        <v>4</v>
      </c>
      <c r="B114" s="157" t="s">
        <v>557</v>
      </c>
      <c r="C114" s="161">
        <v>33.7</v>
      </c>
      <c r="D114" s="158" t="s">
        <v>1225</v>
      </c>
      <c r="E114" s="99"/>
      <c r="F114" s="99"/>
      <c r="G114" s="99"/>
      <c r="H114" s="99"/>
      <c r="I114" s="99"/>
      <c r="J114" s="99"/>
      <c r="K114" s="99"/>
      <c r="L114" s="99"/>
      <c r="M114" s="99"/>
      <c r="N114" s="99"/>
    </row>
    <row r="115" spans="1:14" s="50" customFormat="1" ht="21">
      <c r="A115" s="121">
        <v>5</v>
      </c>
      <c r="B115" s="157" t="s">
        <v>894</v>
      </c>
      <c r="C115" s="159">
        <v>35.3</v>
      </c>
      <c r="D115" s="158" t="s">
        <v>1229</v>
      </c>
      <c r="E115" s="99"/>
      <c r="F115" s="99"/>
      <c r="G115" s="99"/>
      <c r="H115" s="99"/>
      <c r="I115" s="99"/>
      <c r="J115" s="99"/>
      <c r="K115" s="99"/>
      <c r="L115" s="99"/>
      <c r="M115" s="99"/>
      <c r="N115" s="99"/>
    </row>
    <row r="116" spans="1:14" s="50" customFormat="1" ht="21">
      <c r="A116" s="121">
        <v>6</v>
      </c>
      <c r="B116" s="157" t="s">
        <v>291</v>
      </c>
      <c r="C116" s="159">
        <v>88.4</v>
      </c>
      <c r="D116" s="158" t="s">
        <v>1230</v>
      </c>
      <c r="E116" s="99"/>
      <c r="F116" s="99"/>
      <c r="G116" s="99"/>
      <c r="H116" s="99"/>
      <c r="I116" s="99"/>
      <c r="J116" s="99"/>
      <c r="K116" s="99"/>
      <c r="L116" s="99"/>
      <c r="M116" s="99"/>
      <c r="N116" s="99"/>
    </row>
    <row r="117" spans="1:14" s="50" customFormat="1" ht="21">
      <c r="A117" s="121">
        <v>7</v>
      </c>
      <c r="B117" s="157" t="s">
        <v>920</v>
      </c>
      <c r="C117" s="159">
        <v>59.4</v>
      </c>
      <c r="D117" s="158" t="s">
        <v>1231</v>
      </c>
      <c r="E117" s="99"/>
      <c r="F117" s="99"/>
      <c r="G117" s="99"/>
      <c r="H117" s="99"/>
      <c r="I117" s="99"/>
      <c r="J117" s="99"/>
      <c r="K117" s="99"/>
      <c r="L117" s="99"/>
      <c r="M117" s="99"/>
      <c r="N117" s="99"/>
    </row>
    <row r="118" spans="1:14" s="50" customFormat="1" ht="21">
      <c r="A118" s="121">
        <v>8</v>
      </c>
      <c r="B118" s="102" t="s">
        <v>923</v>
      </c>
      <c r="C118" s="158">
        <v>95.1</v>
      </c>
      <c r="D118" s="158" t="s">
        <v>1233</v>
      </c>
      <c r="E118" s="99"/>
      <c r="F118" s="99"/>
      <c r="G118" s="99"/>
      <c r="H118" s="99"/>
      <c r="I118" s="99"/>
      <c r="J118" s="99"/>
      <c r="K118" s="99"/>
      <c r="L118" s="99"/>
      <c r="M118" s="99"/>
      <c r="N118" s="99"/>
    </row>
    <row r="119" spans="1:14" s="50" customFormat="1" ht="21">
      <c r="A119" s="121">
        <v>9</v>
      </c>
      <c r="B119" s="102" t="s">
        <v>925</v>
      </c>
      <c r="C119" s="158">
        <v>40.7</v>
      </c>
      <c r="D119" s="158" t="s">
        <v>1234</v>
      </c>
      <c r="E119" s="99"/>
      <c r="F119" s="99"/>
      <c r="G119" s="99"/>
      <c r="H119" s="99"/>
      <c r="I119" s="99"/>
      <c r="J119" s="99"/>
      <c r="K119" s="99"/>
      <c r="L119" s="99"/>
      <c r="M119" s="99"/>
      <c r="N119" s="99"/>
    </row>
    <row r="120" spans="1:14" s="50" customFormat="1" ht="21">
      <c r="A120" s="121">
        <v>10</v>
      </c>
      <c r="B120" s="102" t="s">
        <v>925</v>
      </c>
      <c r="C120" s="158">
        <v>40.5</v>
      </c>
      <c r="D120" s="158" t="s">
        <v>1235</v>
      </c>
      <c r="E120" s="99"/>
      <c r="F120" s="99"/>
      <c r="G120" s="99"/>
      <c r="H120" s="99"/>
      <c r="I120" s="99"/>
      <c r="J120" s="99"/>
      <c r="K120" s="99"/>
      <c r="L120" s="99"/>
      <c r="M120" s="99"/>
      <c r="N120" s="99"/>
    </row>
    <row r="121" spans="1:14" s="50" customFormat="1" ht="21">
      <c r="A121" s="121">
        <v>11</v>
      </c>
      <c r="B121" s="102" t="s">
        <v>296</v>
      </c>
      <c r="C121" s="158">
        <v>30.9</v>
      </c>
      <c r="D121" s="158" t="s">
        <v>1236</v>
      </c>
      <c r="E121" s="99"/>
      <c r="F121" s="99"/>
      <c r="G121" s="99"/>
      <c r="H121" s="99"/>
      <c r="I121" s="99"/>
      <c r="J121" s="99"/>
      <c r="K121" s="99"/>
      <c r="L121" s="99"/>
      <c r="M121" s="99"/>
      <c r="N121" s="99"/>
    </row>
    <row r="122" spans="1:14" s="50" customFormat="1" ht="21">
      <c r="A122" s="121">
        <v>12</v>
      </c>
      <c r="B122" s="102" t="s">
        <v>928</v>
      </c>
      <c r="C122" s="158">
        <v>87.9</v>
      </c>
      <c r="D122" s="158" t="s">
        <v>1241</v>
      </c>
      <c r="E122" s="99"/>
      <c r="F122" s="99"/>
      <c r="G122" s="99"/>
      <c r="H122" s="99"/>
      <c r="I122" s="99"/>
      <c r="J122" s="99"/>
      <c r="K122" s="99"/>
      <c r="L122" s="99"/>
      <c r="M122" s="99"/>
      <c r="N122" s="99"/>
    </row>
    <row r="123" spans="1:14" s="50" customFormat="1" ht="21">
      <c r="A123" s="121">
        <v>13</v>
      </c>
      <c r="B123" s="102" t="s">
        <v>1256</v>
      </c>
      <c r="C123" s="158">
        <v>56</v>
      </c>
      <c r="D123" s="158" t="s">
        <v>1262</v>
      </c>
      <c r="E123" s="99"/>
      <c r="F123" s="99"/>
      <c r="G123" s="99"/>
      <c r="H123" s="99"/>
      <c r="I123" s="99"/>
      <c r="J123" s="99"/>
      <c r="K123" s="99"/>
      <c r="L123" s="99"/>
      <c r="M123" s="99"/>
      <c r="N123" s="99"/>
    </row>
    <row r="124" spans="1:14" s="50" customFormat="1" ht="21">
      <c r="A124" s="121">
        <v>14</v>
      </c>
      <c r="B124" s="102" t="s">
        <v>310</v>
      </c>
      <c r="C124" s="158">
        <v>42.4</v>
      </c>
      <c r="D124" s="158" t="s">
        <v>1263</v>
      </c>
      <c r="E124" s="99"/>
      <c r="F124" s="99"/>
      <c r="G124" s="99"/>
      <c r="H124" s="99"/>
      <c r="I124" s="99"/>
      <c r="J124" s="99"/>
      <c r="K124" s="99"/>
      <c r="L124" s="99"/>
      <c r="M124" s="99"/>
      <c r="N124" s="99"/>
    </row>
    <row r="125" spans="1:14" s="50" customFormat="1" ht="21">
      <c r="A125" s="121">
        <v>15</v>
      </c>
      <c r="B125" s="102" t="s">
        <v>315</v>
      </c>
      <c r="C125" s="158">
        <v>35.3</v>
      </c>
      <c r="D125" s="158" t="s">
        <v>1266</v>
      </c>
      <c r="E125" s="99"/>
      <c r="F125" s="99"/>
      <c r="G125" s="99"/>
      <c r="H125" s="99"/>
      <c r="I125" s="99"/>
      <c r="J125" s="99"/>
      <c r="K125" s="99"/>
      <c r="L125" s="99"/>
      <c r="M125" s="99"/>
      <c r="N125" s="99"/>
    </row>
    <row r="126" spans="1:14" s="50" customFormat="1" ht="21">
      <c r="A126" s="121">
        <v>16</v>
      </c>
      <c r="B126" s="102" t="s">
        <v>981</v>
      </c>
      <c r="C126" s="158">
        <v>93.1</v>
      </c>
      <c r="D126" s="158" t="s">
        <v>1267</v>
      </c>
      <c r="E126" s="99"/>
      <c r="F126" s="99"/>
      <c r="G126" s="99"/>
      <c r="H126" s="99"/>
      <c r="I126" s="99"/>
      <c r="J126" s="99"/>
      <c r="K126" s="99"/>
      <c r="L126" s="99"/>
      <c r="M126" s="99"/>
      <c r="N126" s="99"/>
    </row>
    <row r="127" spans="1:14" s="50" customFormat="1" ht="21">
      <c r="A127" s="121">
        <v>17</v>
      </c>
      <c r="B127" s="157" t="s">
        <v>1278</v>
      </c>
      <c r="C127" s="158">
        <v>147.5</v>
      </c>
      <c r="D127" s="158" t="s">
        <v>1279</v>
      </c>
      <c r="E127" s="99"/>
      <c r="F127" s="99"/>
      <c r="G127" s="99"/>
      <c r="H127" s="99"/>
      <c r="I127" s="99"/>
      <c r="J127" s="99"/>
      <c r="K127" s="99"/>
      <c r="L127" s="99"/>
      <c r="M127" s="99"/>
      <c r="N127" s="99"/>
    </row>
    <row r="128" spans="1:14" s="50" customFormat="1" ht="21">
      <c r="A128" s="121">
        <v>18</v>
      </c>
      <c r="B128" s="157" t="s">
        <v>1287</v>
      </c>
      <c r="C128" s="158">
        <v>52</v>
      </c>
      <c r="D128" s="158" t="s">
        <v>1288</v>
      </c>
      <c r="E128" s="99"/>
      <c r="F128" s="99"/>
      <c r="G128" s="99"/>
      <c r="H128" s="99"/>
      <c r="I128" s="99"/>
      <c r="J128" s="99"/>
      <c r="K128" s="99"/>
      <c r="L128" s="99"/>
      <c r="M128" s="99"/>
      <c r="N128" s="99"/>
    </row>
    <row r="129" spans="1:14" s="50" customFormat="1" ht="21">
      <c r="A129" s="121">
        <v>19</v>
      </c>
      <c r="B129" s="157" t="s">
        <v>1012</v>
      </c>
      <c r="C129" s="158">
        <v>69.6</v>
      </c>
      <c r="D129" s="158" t="s">
        <v>1302</v>
      </c>
      <c r="E129" s="99"/>
      <c r="F129" s="99"/>
      <c r="G129" s="99"/>
      <c r="H129" s="99"/>
      <c r="I129" s="99"/>
      <c r="J129" s="99"/>
      <c r="K129" s="99"/>
      <c r="M129" s="99"/>
      <c r="N129" s="99"/>
    </row>
    <row r="130" spans="1:14" s="50" customFormat="1" ht="21">
      <c r="A130" s="121">
        <v>20</v>
      </c>
      <c r="B130" s="157" t="s">
        <v>1308</v>
      </c>
      <c r="C130" s="158">
        <v>71.2</v>
      </c>
      <c r="D130" s="158" t="s">
        <v>1309</v>
      </c>
      <c r="E130" s="99"/>
      <c r="F130" s="99"/>
      <c r="G130" s="99"/>
      <c r="H130" s="99"/>
      <c r="I130" s="99"/>
      <c r="J130" s="99"/>
      <c r="K130" s="99"/>
      <c r="L130" s="99"/>
      <c r="M130" s="99"/>
      <c r="N130" s="99"/>
    </row>
    <row r="131" spans="1:14" s="50" customFormat="1" ht="21">
      <c r="A131" s="121">
        <v>21</v>
      </c>
      <c r="B131" s="157" t="s">
        <v>1022</v>
      </c>
      <c r="C131" s="158">
        <v>21</v>
      </c>
      <c r="D131" s="158" t="s">
        <v>1310</v>
      </c>
      <c r="E131" s="99"/>
      <c r="F131" s="99"/>
      <c r="G131" s="99"/>
      <c r="H131" s="99"/>
      <c r="I131" s="99"/>
      <c r="J131" s="99"/>
      <c r="K131" s="99"/>
      <c r="L131" s="99"/>
      <c r="M131" s="99"/>
      <c r="N131" s="99"/>
    </row>
    <row r="132" spans="1:14" s="50" customFormat="1" ht="21">
      <c r="A132" s="121">
        <v>22</v>
      </c>
      <c r="B132" s="102" t="s">
        <v>1093</v>
      </c>
      <c r="C132" s="103">
        <v>47.9</v>
      </c>
      <c r="D132" s="158" t="s">
        <v>1323</v>
      </c>
      <c r="E132" s="99"/>
      <c r="F132" s="99"/>
      <c r="G132" s="99"/>
      <c r="H132" s="99"/>
      <c r="I132" s="99"/>
      <c r="J132" s="99"/>
      <c r="K132" s="99"/>
      <c r="L132" s="99"/>
      <c r="M132" s="99"/>
      <c r="N132" s="99"/>
    </row>
    <row r="133" spans="1:14" s="50" customFormat="1" ht="21">
      <c r="A133" s="121">
        <v>23</v>
      </c>
      <c r="B133" s="102" t="s">
        <v>1095</v>
      </c>
      <c r="C133" s="103">
        <v>137.3</v>
      </c>
      <c r="D133" s="158" t="s">
        <v>1324</v>
      </c>
      <c r="E133" s="99"/>
      <c r="F133" s="99"/>
      <c r="G133" s="99"/>
      <c r="H133" s="99"/>
      <c r="I133" s="99"/>
      <c r="J133" s="99"/>
      <c r="K133" s="99"/>
      <c r="L133" s="99"/>
      <c r="M133" s="99"/>
      <c r="N133" s="99"/>
    </row>
    <row r="134" spans="1:14" s="50" customFormat="1" ht="21">
      <c r="A134" s="121">
        <v>24</v>
      </c>
      <c r="B134" s="102" t="s">
        <v>1325</v>
      </c>
      <c r="C134" s="103">
        <v>46.5</v>
      </c>
      <c r="D134" s="158" t="s">
        <v>1326</v>
      </c>
      <c r="E134" s="99"/>
      <c r="F134" s="99"/>
      <c r="G134" s="99"/>
      <c r="H134" s="99"/>
      <c r="I134" s="99"/>
      <c r="J134" s="99"/>
      <c r="K134" s="99"/>
      <c r="L134" s="99"/>
      <c r="M134" s="99"/>
      <c r="N134" s="99"/>
    </row>
    <row r="135" spans="1:14" s="50" customFormat="1" ht="21">
      <c r="A135" s="121">
        <v>25</v>
      </c>
      <c r="B135" s="102" t="s">
        <v>1109</v>
      </c>
      <c r="C135" s="103">
        <v>162.3</v>
      </c>
      <c r="D135" s="158" t="s">
        <v>1327</v>
      </c>
      <c r="E135" s="99"/>
      <c r="F135" s="99"/>
      <c r="G135" s="99"/>
      <c r="H135" s="99"/>
      <c r="I135" s="99"/>
      <c r="J135" s="99"/>
      <c r="K135" s="99"/>
      <c r="L135" s="99"/>
      <c r="M135" s="99"/>
      <c r="N135" s="99"/>
    </row>
    <row r="136" spans="1:14" s="50" customFormat="1" ht="21">
      <c r="A136" s="121">
        <v>26</v>
      </c>
      <c r="B136" s="102" t="s">
        <v>1117</v>
      </c>
      <c r="C136" s="103">
        <v>36.9</v>
      </c>
      <c r="D136" s="158" t="s">
        <v>1328</v>
      </c>
      <c r="E136" s="99"/>
      <c r="F136" s="99"/>
      <c r="G136" s="99"/>
      <c r="H136" s="99"/>
      <c r="I136" s="99"/>
      <c r="J136" s="99"/>
      <c r="K136" s="99"/>
      <c r="L136" s="99"/>
      <c r="M136" s="99"/>
      <c r="N136" s="99"/>
    </row>
    <row r="137" spans="1:14" s="50" customFormat="1" ht="21">
      <c r="A137" s="121">
        <v>27</v>
      </c>
      <c r="B137" s="102" t="s">
        <v>1119</v>
      </c>
      <c r="C137" s="103">
        <v>42.6</v>
      </c>
      <c r="D137" s="158" t="s">
        <v>1329</v>
      </c>
      <c r="E137" s="99"/>
      <c r="F137" s="99"/>
      <c r="G137" s="99"/>
      <c r="H137" s="99"/>
      <c r="I137" s="99"/>
      <c r="J137" s="99"/>
      <c r="K137" s="99"/>
      <c r="L137" s="99"/>
      <c r="M137" s="99"/>
      <c r="N137" s="99"/>
    </row>
    <row r="138" spans="1:14" s="50" customFormat="1" ht="21">
      <c r="A138" s="121">
        <v>28</v>
      </c>
      <c r="B138" s="102" t="s">
        <v>1123</v>
      </c>
      <c r="C138" s="103">
        <v>48.2</v>
      </c>
      <c r="D138" s="158" t="s">
        <v>1331</v>
      </c>
      <c r="E138" s="99"/>
      <c r="F138" s="99"/>
      <c r="G138" s="99"/>
      <c r="H138" s="99"/>
      <c r="I138" s="99"/>
      <c r="J138" s="99"/>
      <c r="K138" s="99"/>
      <c r="L138" s="99"/>
      <c r="M138" s="99"/>
      <c r="N138" s="99"/>
    </row>
    <row r="139" spans="1:14" s="50" customFormat="1" ht="21">
      <c r="A139" s="121">
        <v>29</v>
      </c>
      <c r="B139" s="102" t="s">
        <v>1127</v>
      </c>
      <c r="C139" s="103">
        <v>38.5</v>
      </c>
      <c r="D139" s="158" t="s">
        <v>1332</v>
      </c>
      <c r="E139" s="99"/>
      <c r="F139" s="99"/>
      <c r="G139" s="99"/>
      <c r="H139" s="99"/>
      <c r="I139" s="99"/>
      <c r="J139" s="99"/>
      <c r="K139" s="99"/>
      <c r="L139" s="99"/>
      <c r="M139" s="99"/>
      <c r="N139" s="99"/>
    </row>
    <row r="140" spans="1:14" s="50" customFormat="1" ht="21">
      <c r="A140" s="121">
        <v>30</v>
      </c>
      <c r="B140" s="102" t="s">
        <v>1134</v>
      </c>
      <c r="C140" s="103">
        <v>55.1</v>
      </c>
      <c r="D140" s="158" t="s">
        <v>1333</v>
      </c>
      <c r="E140" s="99"/>
      <c r="F140" s="99"/>
      <c r="G140" s="99"/>
      <c r="H140" s="99"/>
      <c r="I140" s="99"/>
      <c r="J140" s="99"/>
      <c r="K140" s="99"/>
      <c r="L140" s="99"/>
      <c r="M140" s="99"/>
      <c r="N140" s="99"/>
    </row>
    <row r="141" spans="1:14" s="50" customFormat="1" ht="21">
      <c r="A141" s="121">
        <v>31</v>
      </c>
      <c r="B141" s="102" t="s">
        <v>1334</v>
      </c>
      <c r="C141" s="103">
        <v>77.7</v>
      </c>
      <c r="D141" s="158" t="s">
        <v>1335</v>
      </c>
      <c r="E141" s="99"/>
      <c r="F141" s="99"/>
      <c r="G141" s="99"/>
      <c r="H141" s="99"/>
      <c r="I141" s="99"/>
      <c r="J141" s="99"/>
      <c r="K141" s="99"/>
      <c r="L141" s="99"/>
      <c r="M141" s="99"/>
      <c r="N141" s="99"/>
    </row>
    <row r="142" spans="1:14" s="50" customFormat="1" ht="21">
      <c r="A142" s="121">
        <v>32</v>
      </c>
      <c r="B142" s="102" t="s">
        <v>165</v>
      </c>
      <c r="C142" s="103">
        <v>161.9</v>
      </c>
      <c r="D142" s="158" t="s">
        <v>1336</v>
      </c>
      <c r="E142" s="99"/>
      <c r="F142" s="99"/>
      <c r="G142" s="99"/>
      <c r="H142" s="99"/>
      <c r="I142" s="99"/>
      <c r="J142" s="99"/>
      <c r="K142" s="99"/>
      <c r="L142" s="99"/>
      <c r="M142" s="99"/>
      <c r="N142" s="99"/>
    </row>
    <row r="143" spans="1:14" s="50" customFormat="1" ht="21">
      <c r="A143" s="121">
        <v>33</v>
      </c>
      <c r="B143" s="102" t="s">
        <v>170</v>
      </c>
      <c r="C143" s="103">
        <v>66.3</v>
      </c>
      <c r="D143" s="158" t="s">
        <v>1337</v>
      </c>
      <c r="E143" s="99"/>
      <c r="F143" s="99"/>
      <c r="G143" s="99"/>
      <c r="H143" s="99"/>
      <c r="I143" s="99"/>
      <c r="J143" s="99"/>
      <c r="K143" s="99"/>
      <c r="L143" s="99"/>
      <c r="M143" s="99"/>
      <c r="N143" s="99"/>
    </row>
    <row r="144" spans="1:14" s="50" customFormat="1" ht="21">
      <c r="A144" s="100" t="s">
        <v>184</v>
      </c>
      <c r="B144" s="125"/>
      <c r="C144" s="163">
        <f>SUM(C111:C143)</f>
        <v>2128.9</v>
      </c>
      <c r="D144" s="158"/>
      <c r="E144" s="99"/>
      <c r="F144" s="99"/>
      <c r="G144" s="99"/>
      <c r="H144" s="99"/>
      <c r="I144" s="99"/>
      <c r="J144" s="99"/>
      <c r="K144" s="99"/>
      <c r="L144" s="99"/>
      <c r="M144" s="99"/>
      <c r="N144" s="99"/>
    </row>
    <row r="145" spans="1:14" s="50" customFormat="1" ht="21">
      <c r="A145" s="97"/>
      <c r="B145" s="166" t="s">
        <v>1221</v>
      </c>
      <c r="C145" s="166"/>
      <c r="D145" s="98"/>
      <c r="E145" s="99"/>
      <c r="F145" s="99"/>
      <c r="G145" s="99"/>
      <c r="H145" s="99"/>
      <c r="I145" s="99"/>
      <c r="J145" s="99"/>
      <c r="K145" s="99"/>
      <c r="L145" s="99"/>
      <c r="M145" s="99"/>
      <c r="N145" s="99"/>
    </row>
    <row r="146" spans="1:14" s="50" customFormat="1" ht="21">
      <c r="A146" s="100" t="s">
        <v>3</v>
      </c>
      <c r="B146" s="100" t="s">
        <v>260</v>
      </c>
      <c r="C146" s="100" t="s">
        <v>234</v>
      </c>
      <c r="D146" s="100" t="s">
        <v>235</v>
      </c>
      <c r="E146" s="99"/>
      <c r="F146" s="99"/>
      <c r="G146" s="99"/>
      <c r="H146" s="99"/>
      <c r="I146" s="99"/>
      <c r="J146" s="99"/>
      <c r="K146" s="99"/>
      <c r="L146" s="99"/>
      <c r="M146" s="99"/>
      <c r="N146" s="99"/>
    </row>
    <row r="147" spans="1:14" s="50" customFormat="1" ht="21">
      <c r="A147" s="121">
        <v>34</v>
      </c>
      <c r="B147" s="102" t="s">
        <v>1338</v>
      </c>
      <c r="C147" s="103">
        <v>81.8</v>
      </c>
      <c r="D147" s="158" t="s">
        <v>1339</v>
      </c>
      <c r="E147" s="99"/>
      <c r="F147" s="99"/>
      <c r="G147" s="99"/>
      <c r="H147" s="99"/>
      <c r="I147" s="99"/>
      <c r="J147" s="99"/>
      <c r="K147" s="99"/>
      <c r="L147" s="99"/>
      <c r="M147" s="99"/>
      <c r="N147" s="99"/>
    </row>
    <row r="148" spans="1:14" s="50" customFormat="1" ht="21">
      <c r="A148" s="121">
        <v>35</v>
      </c>
      <c r="B148" s="102" t="s">
        <v>1340</v>
      </c>
      <c r="C148" s="103">
        <v>105.2</v>
      </c>
      <c r="D148" s="158" t="s">
        <v>1341</v>
      </c>
      <c r="E148" s="99"/>
      <c r="F148" s="99"/>
      <c r="G148" s="99"/>
      <c r="H148" s="99"/>
      <c r="I148" s="99"/>
      <c r="J148" s="99"/>
      <c r="K148" s="99"/>
      <c r="L148" s="99"/>
      <c r="M148" s="99"/>
      <c r="N148" s="99"/>
    </row>
    <row r="149" spans="1:14" s="50" customFormat="1" ht="21">
      <c r="A149" s="121">
        <v>36</v>
      </c>
      <c r="B149" s="102" t="s">
        <v>1342</v>
      </c>
      <c r="C149" s="103">
        <v>73.5</v>
      </c>
      <c r="D149" s="158" t="s">
        <v>1343</v>
      </c>
      <c r="E149" s="99"/>
      <c r="F149" s="99"/>
      <c r="G149" s="99"/>
      <c r="H149" s="99"/>
      <c r="I149" s="99"/>
      <c r="J149" s="99"/>
      <c r="K149" s="99"/>
      <c r="L149" s="99"/>
      <c r="M149" s="99"/>
      <c r="N149" s="99"/>
    </row>
    <row r="150" spans="1:14" s="50" customFormat="1" ht="21">
      <c r="A150" s="121">
        <v>37</v>
      </c>
      <c r="B150" s="102" t="s">
        <v>1344</v>
      </c>
      <c r="C150" s="103">
        <v>49.4</v>
      </c>
      <c r="D150" s="158" t="s">
        <v>1345</v>
      </c>
      <c r="E150" s="99"/>
      <c r="F150" s="99"/>
      <c r="G150" s="99"/>
      <c r="H150" s="99"/>
      <c r="I150" s="99"/>
      <c r="J150" s="99"/>
      <c r="K150" s="99"/>
      <c r="L150" s="99"/>
      <c r="M150" s="99"/>
      <c r="N150" s="99"/>
    </row>
    <row r="151" spans="1:14" s="50" customFormat="1" ht="21">
      <c r="A151" s="121">
        <v>38</v>
      </c>
      <c r="B151" s="102" t="s">
        <v>1150</v>
      </c>
      <c r="C151" s="103">
        <v>51.3</v>
      </c>
      <c r="D151" s="158" t="s">
        <v>1346</v>
      </c>
      <c r="E151" s="99"/>
      <c r="F151" s="99"/>
      <c r="G151" s="99"/>
      <c r="H151" s="99"/>
      <c r="I151" s="99"/>
      <c r="J151" s="99"/>
      <c r="K151" s="99"/>
      <c r="L151" s="99"/>
      <c r="M151" s="99"/>
      <c r="N151" s="99"/>
    </row>
    <row r="152" spans="1:14" s="50" customFormat="1" ht="21">
      <c r="A152" s="121">
        <v>39</v>
      </c>
      <c r="B152" s="102" t="s">
        <v>1196</v>
      </c>
      <c r="C152" s="103">
        <v>72.2</v>
      </c>
      <c r="D152" s="158" t="s">
        <v>1353</v>
      </c>
      <c r="E152" s="99"/>
      <c r="F152" s="99"/>
      <c r="G152" s="99"/>
      <c r="H152" s="99"/>
      <c r="I152" s="99"/>
      <c r="J152" s="99"/>
      <c r="K152" s="99"/>
      <c r="L152" s="99"/>
      <c r="M152" s="99"/>
      <c r="N152" s="99"/>
    </row>
    <row r="153" spans="1:14" s="50" customFormat="1" ht="21">
      <c r="A153" s="121">
        <v>40</v>
      </c>
      <c r="B153" s="102" t="s">
        <v>1198</v>
      </c>
      <c r="C153" s="103">
        <v>47.8</v>
      </c>
      <c r="D153" s="158" t="s">
        <v>1354</v>
      </c>
      <c r="E153" s="99"/>
      <c r="F153" s="99"/>
      <c r="G153" s="99"/>
      <c r="H153" s="99"/>
      <c r="I153" s="99"/>
      <c r="J153" s="99"/>
      <c r="K153" s="99"/>
      <c r="L153" s="99"/>
      <c r="M153" s="99"/>
      <c r="N153" s="99"/>
    </row>
    <row r="154" spans="1:14" s="50" customFormat="1" ht="21.75" thickBot="1">
      <c r="A154" s="104" t="s">
        <v>184</v>
      </c>
      <c r="B154" s="127"/>
      <c r="C154" s="140">
        <f>SUM(C147:C153)</f>
        <v>481.2</v>
      </c>
      <c r="D154" s="107">
        <f>C144+C154</f>
        <v>2610.1</v>
      </c>
      <c r="E154" s="99"/>
      <c r="F154" s="99"/>
      <c r="G154" s="99"/>
      <c r="H154" s="99"/>
      <c r="I154" s="99"/>
      <c r="J154" s="99"/>
      <c r="K154" s="99"/>
      <c r="L154" s="99"/>
      <c r="M154" s="99"/>
      <c r="N154" s="99"/>
    </row>
    <row r="155" spans="1:14" s="50" customFormat="1" ht="22.5" thickBot="1" thickTop="1">
      <c r="A155" s="172" t="s">
        <v>279</v>
      </c>
      <c r="B155" s="173"/>
      <c r="C155" s="174">
        <f>D18+D53+D64+D104+D154</f>
        <v>6818.799999999999</v>
      </c>
      <c r="D155" s="175"/>
      <c r="E155" s="99"/>
      <c r="F155" s="99"/>
      <c r="G155" s="99"/>
      <c r="H155" s="99"/>
      <c r="I155" s="99"/>
      <c r="J155" s="99"/>
      <c r="K155" s="99"/>
      <c r="L155" s="99"/>
      <c r="M155" s="99"/>
      <c r="N155" s="99"/>
    </row>
    <row r="156" spans="1:14" s="50" customFormat="1" ht="21.75" thickTop="1">
      <c r="A156" s="108"/>
      <c r="B156" s="108"/>
      <c r="C156" s="110"/>
      <c r="D156" s="110"/>
      <c r="E156" s="99"/>
      <c r="F156" s="99"/>
      <c r="G156" s="99"/>
      <c r="H156" s="99"/>
      <c r="I156" s="99"/>
      <c r="J156" s="99"/>
      <c r="K156" s="99"/>
      <c r="L156" s="99"/>
      <c r="M156" s="99"/>
      <c r="N156" s="99"/>
    </row>
    <row r="157" spans="1:14" s="50" customFormat="1" ht="21">
      <c r="A157" s="108"/>
      <c r="B157" s="108"/>
      <c r="C157" s="110"/>
      <c r="D157" s="110"/>
      <c r="E157" s="99"/>
      <c r="F157" s="99"/>
      <c r="G157" s="99"/>
      <c r="H157" s="99"/>
      <c r="I157" s="99"/>
      <c r="J157" s="99"/>
      <c r="K157" s="99"/>
      <c r="L157" s="99"/>
      <c r="M157" s="99"/>
      <c r="N157" s="99"/>
    </row>
    <row r="158" spans="1:14" s="50" customFormat="1" ht="21">
      <c r="A158" s="108"/>
      <c r="B158" s="108"/>
      <c r="C158" s="110"/>
      <c r="D158" s="110"/>
      <c r="E158" s="99"/>
      <c r="F158" s="99"/>
      <c r="G158" s="99"/>
      <c r="H158" s="99"/>
      <c r="I158" s="99"/>
      <c r="J158" s="99"/>
      <c r="K158" s="99"/>
      <c r="L158" s="99"/>
      <c r="M158" s="99"/>
      <c r="N158" s="99"/>
    </row>
    <row r="159" spans="1:14" s="50" customFormat="1" ht="21">
      <c r="A159" s="108"/>
      <c r="B159" s="119"/>
      <c r="C159" s="145"/>
      <c r="D159" s="111"/>
      <c r="E159" s="99"/>
      <c r="F159" s="99"/>
      <c r="G159" s="99"/>
      <c r="H159" s="99"/>
      <c r="I159" s="99"/>
      <c r="J159" s="99"/>
      <c r="K159" s="99"/>
      <c r="L159" s="99"/>
      <c r="M159" s="99"/>
      <c r="N159" s="99"/>
    </row>
    <row r="160" spans="1:14" s="50" customFormat="1" ht="21">
      <c r="A160" s="108"/>
      <c r="B160" s="119"/>
      <c r="C160" s="145"/>
      <c r="D160" s="111"/>
      <c r="E160" s="99"/>
      <c r="F160" s="99"/>
      <c r="G160" s="99"/>
      <c r="H160" s="99"/>
      <c r="I160" s="99"/>
      <c r="J160" s="99"/>
      <c r="K160" s="99"/>
      <c r="L160" s="99"/>
      <c r="M160" s="99"/>
      <c r="N160" s="99"/>
    </row>
    <row r="161" spans="1:14" s="50" customFormat="1" ht="21">
      <c r="A161" s="108"/>
      <c r="B161" s="119"/>
      <c r="C161" s="145"/>
      <c r="D161" s="111"/>
      <c r="E161" s="99"/>
      <c r="F161" s="99"/>
      <c r="G161" s="99"/>
      <c r="H161" s="99"/>
      <c r="I161" s="99"/>
      <c r="J161" s="99"/>
      <c r="K161" s="99"/>
      <c r="L161" s="99"/>
      <c r="M161" s="99"/>
      <c r="N161" s="99"/>
    </row>
    <row r="162" spans="1:14" s="50" customFormat="1" ht="21">
      <c r="A162" s="108"/>
      <c r="B162" s="119"/>
      <c r="C162" s="145"/>
      <c r="D162" s="111"/>
      <c r="E162" s="99"/>
      <c r="F162" s="99"/>
      <c r="G162" s="99"/>
      <c r="H162" s="99"/>
      <c r="I162" s="99"/>
      <c r="J162" s="99"/>
      <c r="K162" s="99"/>
      <c r="L162" s="99"/>
      <c r="M162" s="99"/>
      <c r="N162" s="99"/>
    </row>
    <row r="163" spans="1:14" s="50" customFormat="1" ht="21">
      <c r="A163" s="108"/>
      <c r="B163" s="119"/>
      <c r="C163" s="145"/>
      <c r="D163" s="111"/>
      <c r="E163" s="99"/>
      <c r="F163" s="99"/>
      <c r="G163" s="99"/>
      <c r="H163" s="99"/>
      <c r="I163" s="99"/>
      <c r="J163" s="99"/>
      <c r="K163" s="99"/>
      <c r="L163" s="99"/>
      <c r="M163" s="99"/>
      <c r="N163" s="99"/>
    </row>
    <row r="164" spans="1:14" s="50" customFormat="1" ht="21">
      <c r="A164" s="108"/>
      <c r="B164" s="119"/>
      <c r="C164" s="145"/>
      <c r="D164" s="111"/>
      <c r="E164" s="99"/>
      <c r="F164" s="99"/>
      <c r="G164" s="99"/>
      <c r="H164" s="99"/>
      <c r="I164" s="99"/>
      <c r="J164" s="99"/>
      <c r="K164" s="99"/>
      <c r="L164" s="99"/>
      <c r="M164" s="99"/>
      <c r="N164" s="99"/>
    </row>
    <row r="165" spans="1:14" s="50" customFormat="1" ht="21">
      <c r="A165" s="108"/>
      <c r="B165" s="119"/>
      <c r="C165" s="145"/>
      <c r="D165" s="111"/>
      <c r="E165" s="99"/>
      <c r="F165" s="99"/>
      <c r="G165" s="99"/>
      <c r="H165" s="99"/>
      <c r="I165" s="99"/>
      <c r="J165" s="99"/>
      <c r="K165" s="99"/>
      <c r="L165" s="99"/>
      <c r="M165" s="99"/>
      <c r="N165" s="99"/>
    </row>
    <row r="166" spans="1:14" s="50" customFormat="1" ht="21">
      <c r="A166" s="108"/>
      <c r="B166" s="108"/>
      <c r="C166" s="110"/>
      <c r="D166" s="110"/>
      <c r="E166" s="99"/>
      <c r="F166" s="99"/>
      <c r="G166" s="99"/>
      <c r="H166" s="99"/>
      <c r="I166" s="99"/>
      <c r="J166" s="99"/>
      <c r="K166" s="99"/>
      <c r="L166" s="99"/>
      <c r="M166" s="99"/>
      <c r="N166" s="99"/>
    </row>
    <row r="167" spans="1:14" s="50" customFormat="1" ht="21">
      <c r="A167" s="108"/>
      <c r="B167" s="108"/>
      <c r="C167" s="110"/>
      <c r="D167" s="110"/>
      <c r="E167" s="99"/>
      <c r="F167" s="99"/>
      <c r="G167" s="99"/>
      <c r="H167" s="99"/>
      <c r="I167" s="99"/>
      <c r="J167" s="99"/>
      <c r="K167" s="99"/>
      <c r="L167" s="99"/>
      <c r="M167" s="99"/>
      <c r="N167" s="99"/>
    </row>
    <row r="168" spans="1:14" s="50" customFormat="1" ht="21">
      <c r="A168" s="108"/>
      <c r="B168" s="108"/>
      <c r="C168" s="110"/>
      <c r="D168" s="110"/>
      <c r="E168" s="99"/>
      <c r="F168" s="99"/>
      <c r="G168" s="99"/>
      <c r="H168" s="99"/>
      <c r="I168" s="99"/>
      <c r="J168" s="99"/>
      <c r="K168" s="99"/>
      <c r="L168" s="99"/>
      <c r="M168" s="99"/>
      <c r="N168" s="99"/>
    </row>
    <row r="169" spans="1:14" s="50" customFormat="1" ht="21">
      <c r="A169" s="108"/>
      <c r="B169" s="108"/>
      <c r="C169" s="110"/>
      <c r="D169" s="110"/>
      <c r="E169" s="99"/>
      <c r="F169" s="99"/>
      <c r="G169" s="99"/>
      <c r="H169" s="99"/>
      <c r="I169" s="99"/>
      <c r="J169" s="99"/>
      <c r="K169" s="99"/>
      <c r="L169" s="99"/>
      <c r="M169" s="99"/>
      <c r="N169" s="99"/>
    </row>
    <row r="170" spans="1:14" s="50" customFormat="1" ht="21">
      <c r="A170" s="108"/>
      <c r="B170" s="108"/>
      <c r="C170" s="110"/>
      <c r="D170" s="110"/>
      <c r="E170" s="99"/>
      <c r="F170" s="99"/>
      <c r="G170" s="99"/>
      <c r="H170" s="99"/>
      <c r="I170" s="99"/>
      <c r="J170" s="99"/>
      <c r="K170" s="99"/>
      <c r="L170" s="99"/>
      <c r="M170" s="99"/>
      <c r="N170" s="99"/>
    </row>
    <row r="171" spans="1:14" s="50" customFormat="1" ht="21">
      <c r="A171" s="108"/>
      <c r="B171" s="119"/>
      <c r="C171" s="145"/>
      <c r="D171" s="111"/>
      <c r="E171" s="99"/>
      <c r="F171" s="99"/>
      <c r="G171" s="99"/>
      <c r="H171" s="99"/>
      <c r="I171" s="99"/>
      <c r="J171" s="99"/>
      <c r="K171" s="99"/>
      <c r="L171" s="99"/>
      <c r="M171" s="99"/>
      <c r="N171" s="99"/>
    </row>
    <row r="172" spans="1:14" s="50" customFormat="1" ht="21">
      <c r="A172" s="108"/>
      <c r="B172" s="119"/>
      <c r="C172" s="145"/>
      <c r="D172" s="111"/>
      <c r="E172" s="99"/>
      <c r="F172" s="99"/>
      <c r="G172" s="99"/>
      <c r="H172" s="99"/>
      <c r="I172" s="99"/>
      <c r="J172" s="99"/>
      <c r="K172" s="99"/>
      <c r="L172" s="99"/>
      <c r="M172" s="99"/>
      <c r="N172" s="99"/>
    </row>
    <row r="174" spans="1:14" s="50" customFormat="1" ht="21">
      <c r="A174" s="99"/>
      <c r="B174" s="133"/>
      <c r="C174" s="147"/>
      <c r="D174" s="97"/>
      <c r="E174" s="99"/>
      <c r="F174" s="99"/>
      <c r="G174" s="99"/>
      <c r="H174" s="99"/>
      <c r="I174" s="99"/>
      <c r="J174" s="99"/>
      <c r="K174" s="99"/>
      <c r="L174" s="99"/>
      <c r="M174" s="99"/>
      <c r="N174" s="99"/>
    </row>
    <row r="175" spans="1:14" s="50" customFormat="1" ht="21">
      <c r="A175" s="99"/>
      <c r="B175" s="133"/>
      <c r="C175" s="147"/>
      <c r="D175" s="97"/>
      <c r="E175" s="99"/>
      <c r="F175" s="99"/>
      <c r="G175" s="99"/>
      <c r="H175" s="99"/>
      <c r="I175" s="99"/>
      <c r="J175" s="99"/>
      <c r="K175" s="99"/>
      <c r="L175" s="99"/>
      <c r="M175" s="99"/>
      <c r="N175" s="99"/>
    </row>
    <row r="176" spans="1:14" s="50" customFormat="1" ht="21">
      <c r="A176" s="176"/>
      <c r="B176" s="176"/>
      <c r="C176" s="176"/>
      <c r="D176" s="176"/>
      <c r="E176" s="99"/>
      <c r="F176" s="99"/>
      <c r="G176" s="99"/>
      <c r="H176" s="99"/>
      <c r="I176" s="99"/>
      <c r="J176" s="99"/>
      <c r="K176" s="99"/>
      <c r="L176" s="99"/>
      <c r="M176" s="99"/>
      <c r="N176" s="99"/>
    </row>
    <row r="177" spans="1:14" s="50" customFormat="1" ht="21">
      <c r="A177" s="176"/>
      <c r="B177" s="176"/>
      <c r="C177" s="176"/>
      <c r="D177" s="176"/>
      <c r="E177" s="99"/>
      <c r="F177" s="99"/>
      <c r="G177" s="99"/>
      <c r="H177" s="99"/>
      <c r="I177" s="99"/>
      <c r="J177" s="99"/>
      <c r="K177" s="99"/>
      <c r="L177" s="99"/>
      <c r="M177" s="99"/>
      <c r="N177" s="99"/>
    </row>
    <row r="178" spans="1:14" s="50" customFormat="1" ht="21">
      <c r="A178" s="176"/>
      <c r="B178" s="176"/>
      <c r="C178" s="176"/>
      <c r="D178" s="176"/>
      <c r="E178" s="99"/>
      <c r="F178" s="99"/>
      <c r="G178" s="99"/>
      <c r="H178" s="99"/>
      <c r="I178" s="99"/>
      <c r="J178" s="99"/>
      <c r="K178" s="99"/>
      <c r="L178" s="99"/>
      <c r="M178" s="99"/>
      <c r="N178" s="99"/>
    </row>
    <row r="179" spans="1:14" s="50" customFormat="1" ht="21">
      <c r="A179" s="97"/>
      <c r="B179" s="97"/>
      <c r="C179" s="97"/>
      <c r="D179" s="97"/>
      <c r="E179" s="99"/>
      <c r="F179" s="99"/>
      <c r="G179" s="99"/>
      <c r="H179" s="99"/>
      <c r="I179" s="99"/>
      <c r="J179" s="99"/>
      <c r="K179" s="99"/>
      <c r="L179" s="99"/>
      <c r="M179" s="99"/>
      <c r="N179" s="99"/>
    </row>
    <row r="180" spans="1:14" s="50" customFormat="1" ht="21">
      <c r="A180" s="176"/>
      <c r="B180" s="176"/>
      <c r="C180" s="176"/>
      <c r="D180" s="176"/>
      <c r="E180" s="99"/>
      <c r="F180" s="99"/>
      <c r="G180" s="99"/>
      <c r="H180" s="99"/>
      <c r="I180" s="99"/>
      <c r="J180" s="99"/>
      <c r="K180" s="99"/>
      <c r="L180" s="99"/>
      <c r="M180" s="99"/>
      <c r="N180" s="99"/>
    </row>
    <row r="181" spans="1:14" s="50" customFormat="1" ht="21">
      <c r="A181" s="176"/>
      <c r="B181" s="176"/>
      <c r="C181" s="176"/>
      <c r="D181" s="176"/>
      <c r="E181" s="99"/>
      <c r="F181" s="99"/>
      <c r="G181" s="99"/>
      <c r="H181" s="99"/>
      <c r="I181" s="99"/>
      <c r="J181" s="99"/>
      <c r="K181" s="99"/>
      <c r="L181" s="99"/>
      <c r="M181" s="99"/>
      <c r="N181" s="99"/>
    </row>
    <row r="182" spans="1:14" s="50" customFormat="1" ht="21">
      <c r="A182" s="176"/>
      <c r="B182" s="176"/>
      <c r="C182" s="176"/>
      <c r="D182" s="176"/>
      <c r="E182" s="99"/>
      <c r="F182" s="99"/>
      <c r="G182" s="99"/>
      <c r="H182" s="99"/>
      <c r="I182" s="99"/>
      <c r="J182" s="99"/>
      <c r="K182" s="99"/>
      <c r="L182" s="99"/>
      <c r="M182" s="99"/>
      <c r="N182" s="99"/>
    </row>
    <row r="183" spans="1:14" s="50" customFormat="1" ht="21">
      <c r="A183" s="97"/>
      <c r="B183" s="97"/>
      <c r="C183" s="97"/>
      <c r="D183" s="97"/>
      <c r="E183" s="99"/>
      <c r="F183" s="99"/>
      <c r="G183" s="99"/>
      <c r="H183" s="99"/>
      <c r="I183" s="99"/>
      <c r="J183" s="99"/>
      <c r="K183" s="99"/>
      <c r="L183" s="99"/>
      <c r="M183" s="99"/>
      <c r="N183" s="99"/>
    </row>
    <row r="184" spans="1:14" s="50" customFormat="1" ht="21">
      <c r="A184" s="176"/>
      <c r="B184" s="176"/>
      <c r="C184" s="176"/>
      <c r="D184" s="176"/>
      <c r="E184" s="99"/>
      <c r="F184" s="99"/>
      <c r="G184" s="99"/>
      <c r="H184" s="99"/>
      <c r="I184" s="99"/>
      <c r="J184" s="99"/>
      <c r="K184" s="99"/>
      <c r="L184" s="99"/>
      <c r="M184" s="99"/>
      <c r="N184" s="99"/>
    </row>
    <row r="185" spans="1:14" s="50" customFormat="1" ht="21">
      <c r="A185" s="176"/>
      <c r="B185" s="176"/>
      <c r="C185" s="176"/>
      <c r="D185" s="176"/>
      <c r="E185" s="99"/>
      <c r="F185" s="99"/>
      <c r="G185" s="99"/>
      <c r="H185" s="99"/>
      <c r="I185" s="99"/>
      <c r="J185" s="99"/>
      <c r="K185" s="99"/>
      <c r="L185" s="99"/>
      <c r="M185" s="99"/>
      <c r="N185" s="99"/>
    </row>
    <row r="186" spans="1:14" s="50" customFormat="1" ht="21">
      <c r="A186" s="176"/>
      <c r="B186" s="176"/>
      <c r="C186" s="176"/>
      <c r="D186" s="176"/>
      <c r="E186" s="99"/>
      <c r="F186" s="99"/>
      <c r="G186" s="99"/>
      <c r="H186" s="99"/>
      <c r="I186" s="99"/>
      <c r="J186" s="99"/>
      <c r="K186" s="99"/>
      <c r="L186" s="99"/>
      <c r="M186" s="99"/>
      <c r="N186" s="99"/>
    </row>
    <row r="187" spans="1:14" s="50" customFormat="1" ht="21">
      <c r="A187" s="97"/>
      <c r="B187" s="97"/>
      <c r="C187" s="97"/>
      <c r="D187" s="97"/>
      <c r="E187" s="99"/>
      <c r="F187" s="99"/>
      <c r="G187" s="99"/>
      <c r="H187" s="99"/>
      <c r="I187" s="99"/>
      <c r="J187" s="99"/>
      <c r="K187" s="99"/>
      <c r="L187" s="99"/>
      <c r="M187" s="99"/>
      <c r="N187" s="99"/>
    </row>
    <row r="188" spans="1:14" s="50" customFormat="1" ht="21">
      <c r="A188" s="176"/>
      <c r="B188" s="176"/>
      <c r="C188" s="176"/>
      <c r="D188" s="176"/>
      <c r="E188" s="99"/>
      <c r="F188" s="99"/>
      <c r="G188" s="99"/>
      <c r="H188" s="99"/>
      <c r="I188" s="99"/>
      <c r="J188" s="99"/>
      <c r="K188" s="99"/>
      <c r="L188" s="99"/>
      <c r="M188" s="99"/>
      <c r="N188" s="99"/>
    </row>
    <row r="189" spans="1:14" s="50" customFormat="1" ht="21">
      <c r="A189" s="176"/>
      <c r="B189" s="176"/>
      <c r="C189" s="176"/>
      <c r="D189" s="176"/>
      <c r="E189" s="99"/>
      <c r="F189" s="99"/>
      <c r="G189" s="99"/>
      <c r="H189" s="99"/>
      <c r="I189" s="99"/>
      <c r="J189" s="99"/>
      <c r="K189" s="99"/>
      <c r="L189" s="99"/>
      <c r="M189" s="99"/>
      <c r="N189" s="99"/>
    </row>
    <row r="190" spans="1:14" s="50" customFormat="1" ht="21">
      <c r="A190" s="176"/>
      <c r="B190" s="176"/>
      <c r="C190" s="176"/>
      <c r="D190" s="176"/>
      <c r="E190" s="99"/>
      <c r="F190" s="99"/>
      <c r="G190" s="99"/>
      <c r="H190" s="99"/>
      <c r="I190" s="99"/>
      <c r="J190" s="99"/>
      <c r="K190" s="99"/>
      <c r="L190" s="99"/>
      <c r="M190" s="99"/>
      <c r="N190" s="99"/>
    </row>
    <row r="191" spans="5:25" s="93" customFormat="1" ht="23.25"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</sheetData>
  <sheetProtection/>
  <mergeCells count="25">
    <mergeCell ref="A184:D184"/>
    <mergeCell ref="A185:D185"/>
    <mergeCell ref="A176:D176"/>
    <mergeCell ref="A177:D177"/>
    <mergeCell ref="A186:D186"/>
    <mergeCell ref="A188:D188"/>
    <mergeCell ref="A189:D189"/>
    <mergeCell ref="A190:D190"/>
    <mergeCell ref="A178:D178"/>
    <mergeCell ref="A180:D180"/>
    <mergeCell ref="A181:D181"/>
    <mergeCell ref="A182:D182"/>
    <mergeCell ref="A53:B53"/>
    <mergeCell ref="B55:C55"/>
    <mergeCell ref="B73:C73"/>
    <mergeCell ref="B109:C109"/>
    <mergeCell ref="B145:C145"/>
    <mergeCell ref="A155:B155"/>
    <mergeCell ref="C155:D155"/>
    <mergeCell ref="A1:N1"/>
    <mergeCell ref="A2:N2"/>
    <mergeCell ref="A3:N3"/>
    <mergeCell ref="B5:C5"/>
    <mergeCell ref="B20:C20"/>
    <mergeCell ref="B37:C37"/>
  </mergeCells>
  <printOptions horizontalCentered="1"/>
  <pageMargins left="0.55" right="0.5" top="0.78" bottom="0.54" header="0.39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70"/>
  <sheetViews>
    <sheetView zoomScale="85" zoomScaleNormal="85" zoomScaleSheetLayoutView="75" zoomScalePageLayoutView="0" workbookViewId="0" topLeftCell="A286">
      <selection activeCell="J8" sqref="J8"/>
    </sheetView>
  </sheetViews>
  <sheetFormatPr defaultColWidth="9.140625" defaultRowHeight="12.75"/>
  <cols>
    <col min="1" max="1" width="8.140625" style="1" customWidth="1"/>
    <col min="2" max="2" width="33.140625" style="134" customWidth="1"/>
    <col min="3" max="3" width="22.140625" style="148" customWidth="1"/>
    <col min="4" max="4" width="27.7109375" style="93" customWidth="1"/>
    <col min="5" max="5" width="7.7109375" style="1" customWidth="1"/>
    <col min="6" max="6" width="14.7109375" style="1" customWidth="1"/>
    <col min="7" max="7" width="7.7109375" style="1" customWidth="1"/>
    <col min="8" max="8" width="7.8515625" style="1" customWidth="1"/>
    <col min="9" max="14" width="7.7109375" style="1" customWidth="1"/>
    <col min="15" max="15" width="7.00390625" style="1" customWidth="1"/>
    <col min="16" max="16" width="8.28125" style="1" customWidth="1"/>
    <col min="17" max="18" width="8.7109375" style="1" customWidth="1"/>
    <col min="19" max="20" width="9.140625" style="1" customWidth="1"/>
    <col min="21" max="21" width="11.140625" style="1" customWidth="1"/>
    <col min="22" max="16384" width="9.140625" style="1" customWidth="1"/>
  </cols>
  <sheetData>
    <row r="1" spans="1:18" s="50" customFormat="1" ht="21">
      <c r="A1" s="164" t="s">
        <v>268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94"/>
      <c r="P1" s="94"/>
      <c r="Q1" s="94"/>
      <c r="R1" s="94"/>
    </row>
    <row r="2" spans="1:18" s="50" customFormat="1" ht="21">
      <c r="A2" s="165" t="s">
        <v>280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94"/>
      <c r="P2" s="94"/>
      <c r="Q2" s="94"/>
      <c r="R2" s="94"/>
    </row>
    <row r="3" spans="1:18" s="50" customFormat="1" ht="21">
      <c r="A3" s="165" t="s">
        <v>1355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94"/>
      <c r="P3" s="94"/>
      <c r="Q3" s="94"/>
      <c r="R3" s="94"/>
    </row>
    <row r="4" spans="1:18" s="50" customFormat="1" ht="2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4"/>
      <c r="P4" s="94"/>
      <c r="Q4" s="94"/>
      <c r="R4" s="94"/>
    </row>
    <row r="5" spans="1:14" s="50" customFormat="1" ht="21">
      <c r="A5" s="99"/>
      <c r="B5" s="166" t="s">
        <v>794</v>
      </c>
      <c r="C5" s="166"/>
      <c r="D5" s="98"/>
      <c r="E5" s="99"/>
      <c r="F5" s="99"/>
      <c r="G5" s="99"/>
      <c r="H5" s="99"/>
      <c r="I5" s="99"/>
      <c r="J5" s="99"/>
      <c r="K5" s="99"/>
      <c r="L5" s="99"/>
      <c r="M5" s="99"/>
      <c r="N5" s="99"/>
    </row>
    <row r="6" spans="1:14" s="50" customFormat="1" ht="21">
      <c r="A6" s="100" t="s">
        <v>3</v>
      </c>
      <c r="B6" s="100" t="s">
        <v>260</v>
      </c>
      <c r="C6" s="100" t="s">
        <v>234</v>
      </c>
      <c r="D6" s="100" t="s">
        <v>235</v>
      </c>
      <c r="E6" s="99"/>
      <c r="F6" s="99"/>
      <c r="G6" s="99"/>
      <c r="H6" s="99"/>
      <c r="I6" s="99"/>
      <c r="J6" s="99"/>
      <c r="K6" s="99"/>
      <c r="L6" s="99"/>
      <c r="M6" s="99"/>
      <c r="N6" s="99"/>
    </row>
    <row r="7" spans="1:14" s="50" customFormat="1" ht="21">
      <c r="A7" s="121">
        <v>1</v>
      </c>
      <c r="B7" s="102" t="s">
        <v>214</v>
      </c>
      <c r="C7" s="141">
        <v>74.3</v>
      </c>
      <c r="D7" s="121" t="s">
        <v>465</v>
      </c>
      <c r="E7" s="99"/>
      <c r="F7" s="99"/>
      <c r="G7" s="99"/>
      <c r="H7" s="99"/>
      <c r="I7" s="99"/>
      <c r="J7" s="99"/>
      <c r="K7" s="99"/>
      <c r="L7" s="99"/>
      <c r="M7" s="99"/>
      <c r="N7" s="99"/>
    </row>
    <row r="8" spans="1:14" s="50" customFormat="1" ht="21">
      <c r="A8" s="121">
        <v>2</v>
      </c>
      <c r="B8" s="102" t="s">
        <v>218</v>
      </c>
      <c r="C8" s="112">
        <v>31.9</v>
      </c>
      <c r="D8" s="121" t="s">
        <v>469</v>
      </c>
      <c r="E8" s="99"/>
      <c r="F8" s="99"/>
      <c r="G8" s="99"/>
      <c r="H8" s="99"/>
      <c r="I8" s="99"/>
      <c r="J8" s="99"/>
      <c r="K8" s="99"/>
      <c r="L8" s="99"/>
      <c r="M8" s="99"/>
      <c r="N8" s="99"/>
    </row>
    <row r="9" spans="1:14" s="50" customFormat="1" ht="21">
      <c r="A9" s="121">
        <v>3</v>
      </c>
      <c r="B9" s="102" t="s">
        <v>219</v>
      </c>
      <c r="C9" s="139">
        <v>62.5</v>
      </c>
      <c r="D9" s="121" t="s">
        <v>470</v>
      </c>
      <c r="E9" s="99"/>
      <c r="F9" s="99"/>
      <c r="G9" s="99"/>
      <c r="H9" s="99"/>
      <c r="I9" s="99"/>
      <c r="J9" s="99"/>
      <c r="K9" s="99"/>
      <c r="L9" s="99"/>
      <c r="M9" s="99"/>
      <c r="N9" s="99"/>
    </row>
    <row r="10" spans="1:14" s="50" customFormat="1" ht="21">
      <c r="A10" s="121">
        <v>4</v>
      </c>
      <c r="B10" s="102" t="s">
        <v>250</v>
      </c>
      <c r="C10" s="139">
        <v>25.1</v>
      </c>
      <c r="D10" s="121" t="s">
        <v>471</v>
      </c>
      <c r="E10" s="99"/>
      <c r="F10" s="99"/>
      <c r="G10" s="99"/>
      <c r="H10" s="99"/>
      <c r="I10" s="99"/>
      <c r="J10" s="99"/>
      <c r="K10" s="99"/>
      <c r="L10" s="99"/>
      <c r="M10" s="99"/>
      <c r="N10" s="99"/>
    </row>
    <row r="11" spans="1:14" s="50" customFormat="1" ht="21">
      <c r="A11" s="121">
        <v>5</v>
      </c>
      <c r="B11" s="102" t="s">
        <v>251</v>
      </c>
      <c r="C11" s="139">
        <v>45.1</v>
      </c>
      <c r="D11" s="121" t="s">
        <v>472</v>
      </c>
      <c r="E11" s="99"/>
      <c r="F11" s="99"/>
      <c r="G11" s="99"/>
      <c r="H11" s="99"/>
      <c r="I11" s="99"/>
      <c r="J11" s="99"/>
      <c r="K11" s="99"/>
      <c r="L11" s="99"/>
      <c r="M11" s="99"/>
      <c r="N11" s="99"/>
    </row>
    <row r="12" spans="1:14" s="50" customFormat="1" ht="21">
      <c r="A12" s="121">
        <v>6</v>
      </c>
      <c r="B12" s="102" t="s">
        <v>221</v>
      </c>
      <c r="C12" s="139">
        <v>39.9</v>
      </c>
      <c r="D12" s="121" t="s">
        <v>473</v>
      </c>
      <c r="E12" s="99"/>
      <c r="F12" s="99"/>
      <c r="G12" s="99"/>
      <c r="H12" s="99"/>
      <c r="I12" s="99"/>
      <c r="J12" s="99"/>
      <c r="K12" s="99"/>
      <c r="L12" s="99"/>
      <c r="M12" s="99"/>
      <c r="N12" s="99"/>
    </row>
    <row r="13" spans="1:14" s="50" customFormat="1" ht="21">
      <c r="A13" s="121">
        <v>7</v>
      </c>
      <c r="B13" s="102" t="s">
        <v>225</v>
      </c>
      <c r="C13" s="139">
        <v>65.6</v>
      </c>
      <c r="D13" s="121" t="s">
        <v>459</v>
      </c>
      <c r="E13" s="99"/>
      <c r="F13" s="99"/>
      <c r="G13" s="99"/>
      <c r="H13" s="99"/>
      <c r="I13" s="99"/>
      <c r="J13" s="99"/>
      <c r="K13" s="99"/>
      <c r="L13" s="99"/>
      <c r="M13" s="99"/>
      <c r="N13" s="99"/>
    </row>
    <row r="14" spans="1:14" s="50" customFormat="1" ht="21">
      <c r="A14" s="121">
        <v>8</v>
      </c>
      <c r="B14" s="102" t="s">
        <v>257</v>
      </c>
      <c r="C14" s="139">
        <v>25.4</v>
      </c>
      <c r="D14" s="121" t="s">
        <v>475</v>
      </c>
      <c r="E14" s="99"/>
      <c r="F14" s="99"/>
      <c r="G14" s="99"/>
      <c r="H14" s="99"/>
      <c r="I14" s="99"/>
      <c r="J14" s="99"/>
      <c r="K14" s="99"/>
      <c r="L14" s="99"/>
      <c r="M14" s="99"/>
      <c r="N14" s="99"/>
    </row>
    <row r="15" spans="1:14" s="50" customFormat="1" ht="21">
      <c r="A15" s="121">
        <v>9</v>
      </c>
      <c r="B15" s="102" t="s">
        <v>228</v>
      </c>
      <c r="C15" s="103">
        <v>35.3</v>
      </c>
      <c r="D15" s="121" t="s">
        <v>460</v>
      </c>
      <c r="E15" s="99"/>
      <c r="F15" s="99"/>
      <c r="G15" s="99"/>
      <c r="H15" s="99"/>
      <c r="I15" s="99"/>
      <c r="J15" s="99"/>
      <c r="K15" s="99"/>
      <c r="L15" s="99"/>
      <c r="M15" s="99"/>
      <c r="N15" s="99"/>
    </row>
    <row r="16" spans="1:14" s="50" customFormat="1" ht="21">
      <c r="A16" s="121">
        <v>10</v>
      </c>
      <c r="B16" s="102" t="s">
        <v>230</v>
      </c>
      <c r="C16" s="103">
        <v>35</v>
      </c>
      <c r="D16" s="121" t="s">
        <v>462</v>
      </c>
      <c r="E16" s="99"/>
      <c r="F16" s="99"/>
      <c r="G16" s="99"/>
      <c r="H16" s="99"/>
      <c r="I16" s="99"/>
      <c r="J16" s="99"/>
      <c r="K16" s="99"/>
      <c r="L16" s="99"/>
      <c r="M16" s="99"/>
      <c r="N16" s="99"/>
    </row>
    <row r="17" spans="1:14" s="50" customFormat="1" ht="21">
      <c r="A17" s="121">
        <v>11</v>
      </c>
      <c r="B17" s="102" t="s">
        <v>182</v>
      </c>
      <c r="C17" s="143">
        <v>116.5</v>
      </c>
      <c r="D17" s="121" t="s">
        <v>477</v>
      </c>
      <c r="E17" s="99"/>
      <c r="F17" s="99"/>
      <c r="G17" s="99"/>
      <c r="H17" s="99"/>
      <c r="I17" s="99"/>
      <c r="J17" s="99"/>
      <c r="K17" s="99"/>
      <c r="L17" s="99"/>
      <c r="M17" s="99"/>
      <c r="N17" s="99"/>
    </row>
    <row r="18" spans="1:14" s="50" customFormat="1" ht="21.75" thickBot="1">
      <c r="A18" s="104" t="s">
        <v>184</v>
      </c>
      <c r="B18" s="127"/>
      <c r="C18" s="140">
        <f>SUM(C7:C17)</f>
        <v>556.5999999999999</v>
      </c>
      <c r="D18" s="162">
        <v>556.6</v>
      </c>
      <c r="E18" s="99"/>
      <c r="F18" s="99"/>
      <c r="G18" s="99"/>
      <c r="H18" s="99"/>
      <c r="I18" s="99"/>
      <c r="J18" s="99"/>
      <c r="K18" s="99"/>
      <c r="L18" s="99"/>
      <c r="M18" s="99"/>
      <c r="N18" s="99"/>
    </row>
    <row r="19" spans="1:14" s="50" customFormat="1" ht="21.75" thickTop="1">
      <c r="A19" s="108"/>
      <c r="B19" s="119"/>
      <c r="C19" s="144"/>
      <c r="D19" s="111"/>
      <c r="E19" s="99"/>
      <c r="F19" s="99"/>
      <c r="G19" s="99"/>
      <c r="H19" s="99"/>
      <c r="I19" s="99"/>
      <c r="J19" s="99"/>
      <c r="K19" s="99"/>
      <c r="L19" s="99"/>
      <c r="M19" s="99"/>
      <c r="N19" s="99"/>
    </row>
    <row r="20" spans="1:14" s="50" customFormat="1" ht="21">
      <c r="A20" s="109"/>
      <c r="B20" s="166" t="s">
        <v>795</v>
      </c>
      <c r="C20" s="166"/>
      <c r="D20" s="120"/>
      <c r="E20" s="99"/>
      <c r="F20" s="99"/>
      <c r="G20" s="99"/>
      <c r="H20" s="99"/>
      <c r="I20" s="99"/>
      <c r="J20" s="99"/>
      <c r="K20" s="99"/>
      <c r="L20" s="99"/>
      <c r="M20" s="99"/>
      <c r="N20" s="99"/>
    </row>
    <row r="21" spans="1:14" s="50" customFormat="1" ht="21">
      <c r="A21" s="100" t="s">
        <v>3</v>
      </c>
      <c r="B21" s="100" t="s">
        <v>260</v>
      </c>
      <c r="C21" s="100" t="s">
        <v>234</v>
      </c>
      <c r="D21" s="100" t="s">
        <v>235</v>
      </c>
      <c r="E21" s="99"/>
      <c r="F21" s="99"/>
      <c r="G21" s="99"/>
      <c r="H21" s="99"/>
      <c r="I21" s="99"/>
      <c r="J21" s="99"/>
      <c r="K21" s="99"/>
      <c r="L21" s="99"/>
      <c r="M21" s="99"/>
      <c r="N21" s="99"/>
    </row>
    <row r="22" spans="1:14" s="50" customFormat="1" ht="21">
      <c r="A22" s="121">
        <v>1</v>
      </c>
      <c r="B22" s="115" t="s">
        <v>214</v>
      </c>
      <c r="C22" s="141">
        <v>74.3</v>
      </c>
      <c r="D22" s="122" t="s">
        <v>479</v>
      </c>
      <c r="E22" s="99"/>
      <c r="F22" s="99"/>
      <c r="G22" s="99"/>
      <c r="H22" s="99"/>
      <c r="I22" s="99"/>
      <c r="J22" s="99"/>
      <c r="K22" s="99"/>
      <c r="L22" s="99"/>
      <c r="M22" s="99"/>
      <c r="N22" s="99"/>
    </row>
    <row r="23" spans="1:14" s="50" customFormat="1" ht="21">
      <c r="A23" s="121">
        <v>2</v>
      </c>
      <c r="B23" s="115" t="s">
        <v>295</v>
      </c>
      <c r="C23" s="139">
        <v>26.4</v>
      </c>
      <c r="D23" s="122" t="s">
        <v>483</v>
      </c>
      <c r="E23" s="99"/>
      <c r="F23" s="99"/>
      <c r="G23" s="99"/>
      <c r="H23" s="99"/>
      <c r="I23" s="99"/>
      <c r="J23" s="99"/>
      <c r="K23" s="99"/>
      <c r="L23" s="99"/>
      <c r="M23" s="99"/>
      <c r="N23" s="99"/>
    </row>
    <row r="24" spans="1:14" s="50" customFormat="1" ht="21">
      <c r="A24" s="121">
        <v>3</v>
      </c>
      <c r="B24" s="130" t="s">
        <v>218</v>
      </c>
      <c r="C24" s="139">
        <v>31.9</v>
      </c>
      <c r="D24" s="124" t="s">
        <v>486</v>
      </c>
      <c r="E24" s="99"/>
      <c r="F24" s="99"/>
      <c r="G24" s="99"/>
      <c r="H24" s="99"/>
      <c r="I24" s="99"/>
      <c r="J24" s="99"/>
      <c r="K24" s="99"/>
      <c r="L24" s="99"/>
      <c r="M24" s="99"/>
      <c r="N24" s="99"/>
    </row>
    <row r="25" spans="1:14" s="50" customFormat="1" ht="21">
      <c r="A25" s="121">
        <v>4</v>
      </c>
      <c r="B25" s="115" t="s">
        <v>250</v>
      </c>
      <c r="C25" s="139">
        <v>25.1</v>
      </c>
      <c r="D25" s="122" t="s">
        <v>491</v>
      </c>
      <c r="E25" s="99"/>
      <c r="F25" s="99"/>
      <c r="G25" s="99"/>
      <c r="H25" s="99"/>
      <c r="I25" s="99"/>
      <c r="J25" s="99"/>
      <c r="K25" s="99"/>
      <c r="L25" s="99"/>
      <c r="M25" s="99"/>
      <c r="N25" s="99"/>
    </row>
    <row r="26" spans="1:14" s="50" customFormat="1" ht="21">
      <c r="A26" s="121">
        <v>5</v>
      </c>
      <c r="B26" s="115" t="s">
        <v>312</v>
      </c>
      <c r="C26" s="141">
        <v>44.5</v>
      </c>
      <c r="D26" s="122" t="s">
        <v>492</v>
      </c>
      <c r="E26" s="99"/>
      <c r="F26" s="99"/>
      <c r="G26" s="99"/>
      <c r="H26" s="99"/>
      <c r="I26" s="99"/>
      <c r="J26" s="99"/>
      <c r="K26" s="99"/>
      <c r="L26" s="99"/>
      <c r="M26" s="99"/>
      <c r="N26" s="99"/>
    </row>
    <row r="27" spans="1:14" s="50" customFormat="1" ht="21">
      <c r="A27" s="121">
        <v>6</v>
      </c>
      <c r="B27" s="115" t="s">
        <v>219</v>
      </c>
      <c r="C27" s="141">
        <v>62.5</v>
      </c>
      <c r="D27" s="122" t="s">
        <v>494</v>
      </c>
      <c r="E27" s="99"/>
      <c r="F27" s="99"/>
      <c r="G27" s="99"/>
      <c r="H27" s="99"/>
      <c r="I27" s="99"/>
      <c r="J27" s="99"/>
      <c r="K27" s="99"/>
      <c r="L27" s="99"/>
      <c r="M27" s="99"/>
      <c r="N27" s="99"/>
    </row>
    <row r="28" spans="1:14" s="50" customFormat="1" ht="21">
      <c r="A28" s="121">
        <v>7</v>
      </c>
      <c r="B28" s="115" t="s">
        <v>319</v>
      </c>
      <c r="C28" s="112">
        <v>53.3</v>
      </c>
      <c r="D28" s="122" t="s">
        <v>496</v>
      </c>
      <c r="E28" s="99"/>
      <c r="F28" s="99"/>
      <c r="G28" s="99"/>
      <c r="H28" s="99"/>
      <c r="I28" s="99"/>
      <c r="J28" s="99"/>
      <c r="K28" s="99"/>
      <c r="L28" s="99"/>
      <c r="M28" s="99"/>
      <c r="N28" s="99"/>
    </row>
    <row r="29" spans="1:14" s="50" customFormat="1" ht="21">
      <c r="A29" s="121">
        <v>8</v>
      </c>
      <c r="B29" s="115" t="s">
        <v>251</v>
      </c>
      <c r="C29" s="112">
        <v>45.1</v>
      </c>
      <c r="D29" s="122" t="s">
        <v>497</v>
      </c>
      <c r="E29" s="99"/>
      <c r="F29" s="99"/>
      <c r="G29" s="99"/>
      <c r="H29" s="99"/>
      <c r="I29" s="99"/>
      <c r="J29" s="99"/>
      <c r="K29" s="99"/>
      <c r="L29" s="99"/>
      <c r="M29" s="99"/>
      <c r="N29" s="99"/>
    </row>
    <row r="30" spans="1:14" s="50" customFormat="1" ht="21">
      <c r="A30" s="121">
        <v>9</v>
      </c>
      <c r="B30" s="115" t="s">
        <v>221</v>
      </c>
      <c r="C30" s="139">
        <v>39.9</v>
      </c>
      <c r="D30" s="122" t="s">
        <v>499</v>
      </c>
      <c r="E30" s="99"/>
      <c r="F30" s="99"/>
      <c r="G30" s="99"/>
      <c r="H30" s="99"/>
      <c r="I30" s="99"/>
      <c r="J30" s="99"/>
      <c r="K30" s="99"/>
      <c r="L30" s="99"/>
      <c r="M30" s="99"/>
      <c r="N30" s="99"/>
    </row>
    <row r="31" spans="1:14" s="50" customFormat="1" ht="21">
      <c r="A31" s="121">
        <v>10</v>
      </c>
      <c r="B31" s="115" t="s">
        <v>1207</v>
      </c>
      <c r="C31" s="139">
        <v>55</v>
      </c>
      <c r="D31" s="122" t="s">
        <v>504</v>
      </c>
      <c r="E31" s="99"/>
      <c r="F31" s="99"/>
      <c r="G31" s="99"/>
      <c r="H31" s="99"/>
      <c r="I31" s="99"/>
      <c r="J31" s="99"/>
      <c r="K31" s="99"/>
      <c r="L31" s="99"/>
      <c r="M31" s="99"/>
      <c r="N31" s="99"/>
    </row>
    <row r="32" spans="1:14" s="50" customFormat="1" ht="21">
      <c r="A32" s="121">
        <v>11</v>
      </c>
      <c r="B32" s="115" t="s">
        <v>225</v>
      </c>
      <c r="C32" s="141">
        <v>65.6</v>
      </c>
      <c r="D32" s="122" t="s">
        <v>509</v>
      </c>
      <c r="E32" s="99"/>
      <c r="F32" s="99"/>
      <c r="G32" s="99"/>
      <c r="H32" s="99"/>
      <c r="I32" s="99"/>
      <c r="J32" s="99"/>
      <c r="K32" s="99"/>
      <c r="L32" s="99"/>
      <c r="M32" s="99"/>
      <c r="N32" s="99"/>
    </row>
    <row r="33" spans="1:14" s="50" customFormat="1" ht="21">
      <c r="A33" s="121">
        <v>12</v>
      </c>
      <c r="B33" s="115" t="s">
        <v>337</v>
      </c>
      <c r="C33" s="141">
        <v>39</v>
      </c>
      <c r="D33" s="122" t="s">
        <v>511</v>
      </c>
      <c r="E33" s="99"/>
      <c r="F33" s="99"/>
      <c r="G33" s="99"/>
      <c r="H33" s="99"/>
      <c r="I33" s="99"/>
      <c r="J33" s="99"/>
      <c r="K33" s="99"/>
      <c r="L33" s="99"/>
      <c r="M33" s="99"/>
      <c r="N33" s="99"/>
    </row>
    <row r="34" spans="1:14" s="50" customFormat="1" ht="21">
      <c r="A34" s="121">
        <v>13</v>
      </c>
      <c r="B34" s="115" t="s">
        <v>257</v>
      </c>
      <c r="C34" s="139">
        <v>25.4</v>
      </c>
      <c r="D34" s="122" t="s">
        <v>519</v>
      </c>
      <c r="E34" s="99"/>
      <c r="F34" s="99"/>
      <c r="G34" s="99"/>
      <c r="H34" s="99"/>
      <c r="I34" s="99"/>
      <c r="J34" s="99"/>
      <c r="K34" s="99"/>
      <c r="L34" s="99"/>
      <c r="M34" s="99"/>
      <c r="N34" s="99"/>
    </row>
    <row r="35" spans="1:14" s="50" customFormat="1" ht="21">
      <c r="A35" s="121">
        <v>14</v>
      </c>
      <c r="B35" s="115" t="s">
        <v>348</v>
      </c>
      <c r="C35" s="139">
        <v>38.9</v>
      </c>
      <c r="D35" s="122" t="s">
        <v>520</v>
      </c>
      <c r="E35" s="99"/>
      <c r="F35" s="99"/>
      <c r="G35" s="99"/>
      <c r="H35" s="99"/>
      <c r="I35" s="99"/>
      <c r="J35" s="99"/>
      <c r="K35" s="99"/>
      <c r="L35" s="99"/>
      <c r="M35" s="99"/>
      <c r="N35" s="99"/>
    </row>
    <row r="36" spans="1:14" s="50" customFormat="1" ht="21.75" thickBot="1">
      <c r="A36" s="104" t="s">
        <v>184</v>
      </c>
      <c r="B36" s="127"/>
      <c r="C36" s="140">
        <f>SUM(C22:C35)</f>
        <v>626.9</v>
      </c>
      <c r="D36" s="105"/>
      <c r="E36" s="99"/>
      <c r="F36" s="99"/>
      <c r="G36" s="99"/>
      <c r="H36" s="99"/>
      <c r="I36" s="99"/>
      <c r="J36" s="99"/>
      <c r="K36" s="99"/>
      <c r="L36" s="99"/>
      <c r="M36" s="99"/>
      <c r="N36" s="99"/>
    </row>
    <row r="37" spans="1:14" s="50" customFormat="1" ht="21.75" thickTop="1">
      <c r="A37" s="109"/>
      <c r="B37" s="166" t="s">
        <v>795</v>
      </c>
      <c r="C37" s="166"/>
      <c r="D37" s="120"/>
      <c r="E37" s="99"/>
      <c r="F37" s="99"/>
      <c r="G37" s="99"/>
      <c r="H37" s="99"/>
      <c r="I37" s="99"/>
      <c r="J37" s="99"/>
      <c r="K37" s="99"/>
      <c r="L37" s="99"/>
      <c r="M37" s="99"/>
      <c r="N37" s="99"/>
    </row>
    <row r="38" spans="1:14" s="50" customFormat="1" ht="21">
      <c r="A38" s="100" t="s">
        <v>3</v>
      </c>
      <c r="B38" s="100" t="s">
        <v>260</v>
      </c>
      <c r="C38" s="100" t="s">
        <v>234</v>
      </c>
      <c r="D38" s="100" t="s">
        <v>235</v>
      </c>
      <c r="E38" s="99"/>
      <c r="F38" s="99"/>
      <c r="G38" s="99"/>
      <c r="H38" s="99"/>
      <c r="I38" s="99"/>
      <c r="J38" s="99"/>
      <c r="K38" s="99"/>
      <c r="L38" s="99"/>
      <c r="M38" s="99"/>
      <c r="N38" s="99"/>
    </row>
    <row r="39" spans="1:14" s="50" customFormat="1" ht="21">
      <c r="A39" s="121">
        <v>15</v>
      </c>
      <c r="B39" s="115" t="s">
        <v>404</v>
      </c>
      <c r="C39" s="139">
        <v>62.5</v>
      </c>
      <c r="D39" s="122" t="s">
        <v>522</v>
      </c>
      <c r="E39" s="99"/>
      <c r="F39" s="99"/>
      <c r="G39" s="99"/>
      <c r="H39" s="99"/>
      <c r="I39" s="99"/>
      <c r="J39" s="99"/>
      <c r="K39" s="99"/>
      <c r="L39" s="99"/>
      <c r="M39" s="99"/>
      <c r="N39" s="99"/>
    </row>
    <row r="40" spans="1:14" s="50" customFormat="1" ht="21">
      <c r="A40" s="121">
        <v>16</v>
      </c>
      <c r="B40" s="115" t="s">
        <v>352</v>
      </c>
      <c r="C40" s="139">
        <v>38.4</v>
      </c>
      <c r="D40" s="122" t="s">
        <v>523</v>
      </c>
      <c r="E40" s="99"/>
      <c r="F40" s="99"/>
      <c r="G40" s="99"/>
      <c r="H40" s="99"/>
      <c r="I40" s="99"/>
      <c r="J40" s="99"/>
      <c r="K40" s="99"/>
      <c r="L40" s="99"/>
      <c r="M40" s="99"/>
      <c r="N40" s="99"/>
    </row>
    <row r="41" spans="1:14" s="50" customFormat="1" ht="21">
      <c r="A41" s="121">
        <v>17</v>
      </c>
      <c r="B41" s="102" t="s">
        <v>353</v>
      </c>
      <c r="C41" s="139">
        <v>128.7</v>
      </c>
      <c r="D41" s="121" t="s">
        <v>524</v>
      </c>
      <c r="E41" s="99"/>
      <c r="F41" s="99"/>
      <c r="G41" s="99"/>
      <c r="H41" s="99"/>
      <c r="I41" s="99"/>
      <c r="J41" s="99"/>
      <c r="K41" s="99"/>
      <c r="L41" s="99"/>
      <c r="M41" s="99"/>
      <c r="N41" s="99"/>
    </row>
    <row r="42" spans="1:14" s="50" customFormat="1" ht="21">
      <c r="A42" s="121">
        <v>18</v>
      </c>
      <c r="B42" s="102" t="s">
        <v>228</v>
      </c>
      <c r="C42" s="139">
        <v>35.3</v>
      </c>
      <c r="D42" s="121" t="s">
        <v>525</v>
      </c>
      <c r="E42" s="99"/>
      <c r="F42" s="99"/>
      <c r="G42" s="99"/>
      <c r="H42" s="99"/>
      <c r="I42" s="99"/>
      <c r="J42" s="99"/>
      <c r="K42" s="99"/>
      <c r="L42" s="99"/>
      <c r="M42" s="99"/>
      <c r="N42" s="99"/>
    </row>
    <row r="43" spans="1:13" s="50" customFormat="1" ht="21">
      <c r="A43" s="121">
        <v>19</v>
      </c>
      <c r="B43" s="102" t="s">
        <v>387</v>
      </c>
      <c r="C43" s="103">
        <v>68.8</v>
      </c>
      <c r="D43" s="121" t="s">
        <v>527</v>
      </c>
      <c r="E43" s="99"/>
      <c r="F43" s="99"/>
      <c r="G43" s="99"/>
      <c r="H43" s="99"/>
      <c r="I43" s="99"/>
      <c r="J43" s="99"/>
      <c r="K43" s="99"/>
      <c r="L43" s="99"/>
      <c r="M43" s="99"/>
    </row>
    <row r="44" spans="1:13" s="50" customFormat="1" ht="21">
      <c r="A44" s="121">
        <v>20</v>
      </c>
      <c r="B44" s="102" t="s">
        <v>230</v>
      </c>
      <c r="C44" s="139">
        <v>35</v>
      </c>
      <c r="D44" s="121" t="s">
        <v>528</v>
      </c>
      <c r="E44" s="99"/>
      <c r="F44" s="114"/>
      <c r="G44" s="99"/>
      <c r="H44" s="99"/>
      <c r="I44" s="99"/>
      <c r="J44" s="99"/>
      <c r="K44" s="99"/>
      <c r="L44" s="99"/>
      <c r="M44" s="99"/>
    </row>
    <row r="45" spans="1:14" s="50" customFormat="1" ht="21">
      <c r="A45" s="121">
        <v>21</v>
      </c>
      <c r="B45" s="126" t="s">
        <v>354</v>
      </c>
      <c r="C45" s="139">
        <v>70.9</v>
      </c>
      <c r="D45" s="121" t="s">
        <v>529</v>
      </c>
      <c r="E45" s="99"/>
      <c r="F45" s="99"/>
      <c r="G45" s="99"/>
      <c r="H45" s="99"/>
      <c r="I45" s="99"/>
      <c r="J45" s="99"/>
      <c r="K45" s="99"/>
      <c r="L45" s="99"/>
      <c r="M45" s="99"/>
      <c r="N45" s="99"/>
    </row>
    <row r="46" spans="1:14" s="50" customFormat="1" ht="21">
      <c r="A46" s="121">
        <v>22</v>
      </c>
      <c r="B46" s="102" t="s">
        <v>356</v>
      </c>
      <c r="C46" s="141">
        <v>36.6</v>
      </c>
      <c r="D46" s="121" t="s">
        <v>531</v>
      </c>
      <c r="E46" s="99"/>
      <c r="F46" s="99"/>
      <c r="G46" s="99"/>
      <c r="H46" s="99"/>
      <c r="I46" s="99"/>
      <c r="J46" s="99"/>
      <c r="K46" s="99"/>
      <c r="L46" s="99"/>
      <c r="M46" s="99"/>
      <c r="N46" s="99"/>
    </row>
    <row r="47" spans="1:14" s="50" customFormat="1" ht="21">
      <c r="A47" s="121">
        <v>23</v>
      </c>
      <c r="B47" s="102" t="s">
        <v>363</v>
      </c>
      <c r="C47" s="112">
        <v>37.9</v>
      </c>
      <c r="D47" s="121" t="s">
        <v>535</v>
      </c>
      <c r="E47" s="99"/>
      <c r="F47" s="99"/>
      <c r="G47" s="99"/>
      <c r="H47" s="99"/>
      <c r="I47" s="99"/>
      <c r="J47" s="99"/>
      <c r="K47" s="99"/>
      <c r="L47" s="99"/>
      <c r="M47" s="99"/>
      <c r="N47" s="99"/>
    </row>
    <row r="48" spans="1:14" s="50" customFormat="1" ht="21">
      <c r="A48" s="121">
        <v>24</v>
      </c>
      <c r="B48" s="102" t="s">
        <v>368</v>
      </c>
      <c r="C48" s="139">
        <v>29.9</v>
      </c>
      <c r="D48" s="121" t="s">
        <v>537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</row>
    <row r="49" spans="1:14" s="50" customFormat="1" ht="21">
      <c r="A49" s="121">
        <v>25</v>
      </c>
      <c r="B49" s="102" t="s">
        <v>371</v>
      </c>
      <c r="C49" s="139">
        <v>34</v>
      </c>
      <c r="D49" s="121" t="s">
        <v>541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</row>
    <row r="50" spans="1:14" s="50" customFormat="1" ht="21">
      <c r="A50" s="121">
        <v>26</v>
      </c>
      <c r="B50" s="102" t="s">
        <v>555</v>
      </c>
      <c r="C50" s="139">
        <v>69</v>
      </c>
      <c r="D50" s="121" t="s">
        <v>543</v>
      </c>
      <c r="E50" s="99"/>
      <c r="F50" s="99"/>
      <c r="G50" s="99"/>
      <c r="H50" s="99"/>
      <c r="I50" s="99"/>
      <c r="J50" s="99"/>
      <c r="K50" s="99"/>
      <c r="L50" s="99"/>
      <c r="M50" s="99"/>
      <c r="N50" s="99"/>
    </row>
    <row r="51" spans="1:14" s="50" customFormat="1" ht="21">
      <c r="A51" s="121">
        <v>27</v>
      </c>
      <c r="B51" s="102" t="s">
        <v>374</v>
      </c>
      <c r="C51" s="139">
        <v>53.2</v>
      </c>
      <c r="D51" s="121" t="s">
        <v>544</v>
      </c>
      <c r="E51" s="99"/>
      <c r="F51" s="99"/>
      <c r="G51" s="99"/>
      <c r="H51" s="99"/>
      <c r="I51" s="99"/>
      <c r="J51" s="99"/>
      <c r="K51" s="99"/>
      <c r="L51" s="99"/>
      <c r="M51" s="99"/>
      <c r="N51" s="99"/>
    </row>
    <row r="52" spans="1:14" s="50" customFormat="1" ht="21">
      <c r="A52" s="121">
        <v>28</v>
      </c>
      <c r="B52" s="102" t="s">
        <v>377</v>
      </c>
      <c r="C52" s="103">
        <v>42</v>
      </c>
      <c r="D52" s="121" t="s">
        <v>546</v>
      </c>
      <c r="E52" s="99"/>
      <c r="F52" s="99"/>
      <c r="G52" s="99"/>
      <c r="H52" s="99"/>
      <c r="I52" s="99"/>
      <c r="J52" s="99"/>
      <c r="K52" s="99"/>
      <c r="L52" s="99"/>
      <c r="M52" s="99"/>
      <c r="N52" s="99"/>
    </row>
    <row r="53" spans="1:14" s="50" customFormat="1" ht="21">
      <c r="A53" s="121">
        <v>29</v>
      </c>
      <c r="B53" s="102" t="s">
        <v>380</v>
      </c>
      <c r="C53" s="139">
        <v>113.4</v>
      </c>
      <c r="D53" s="121" t="s">
        <v>549</v>
      </c>
      <c r="E53" s="99"/>
      <c r="F53" s="99"/>
      <c r="G53" s="99"/>
      <c r="H53" s="99"/>
      <c r="I53" s="99"/>
      <c r="J53" s="99"/>
      <c r="K53" s="99"/>
      <c r="L53" s="99"/>
      <c r="M53" s="99"/>
      <c r="N53" s="99"/>
    </row>
    <row r="54" spans="1:14" s="50" customFormat="1" ht="21">
      <c r="A54" s="121">
        <v>30</v>
      </c>
      <c r="B54" s="102" t="s">
        <v>182</v>
      </c>
      <c r="C54" s="141">
        <v>116.5</v>
      </c>
      <c r="D54" s="121" t="s">
        <v>552</v>
      </c>
      <c r="E54" s="99"/>
      <c r="F54" s="111"/>
      <c r="G54" s="99"/>
      <c r="H54" s="99"/>
      <c r="I54" s="99"/>
      <c r="J54" s="99"/>
      <c r="K54" s="99"/>
      <c r="L54" s="99"/>
      <c r="M54" s="99"/>
      <c r="N54" s="99"/>
    </row>
    <row r="55" spans="1:14" s="50" customFormat="1" ht="21" customHeight="1" thickBot="1">
      <c r="A55" s="167" t="s">
        <v>184</v>
      </c>
      <c r="B55" s="168"/>
      <c r="C55" s="140">
        <f>SUM(C39:C54)</f>
        <v>972.1</v>
      </c>
      <c r="D55" s="107">
        <f>C36+C55</f>
        <v>1599</v>
      </c>
      <c r="E55" s="99"/>
      <c r="F55" s="111"/>
      <c r="G55" s="99"/>
      <c r="H55" s="99"/>
      <c r="I55" s="99"/>
      <c r="J55" s="99"/>
      <c r="K55" s="99"/>
      <c r="L55" s="99"/>
      <c r="M55" s="99"/>
      <c r="N55" s="99"/>
    </row>
    <row r="56" spans="1:14" s="50" customFormat="1" ht="21" customHeight="1" thickTop="1">
      <c r="A56" s="132"/>
      <c r="B56" s="132"/>
      <c r="C56" s="144"/>
      <c r="D56" s="110"/>
      <c r="E56" s="99"/>
      <c r="F56" s="111"/>
      <c r="G56" s="99"/>
      <c r="H56" s="99"/>
      <c r="I56" s="99"/>
      <c r="J56" s="99"/>
      <c r="K56" s="99"/>
      <c r="L56" s="99"/>
      <c r="M56" s="99"/>
      <c r="N56" s="99"/>
    </row>
    <row r="57" spans="1:14" s="50" customFormat="1" ht="21">
      <c r="A57" s="97"/>
      <c r="B57" s="166" t="s">
        <v>790</v>
      </c>
      <c r="C57" s="166"/>
      <c r="D57" s="98"/>
      <c r="E57" s="99"/>
      <c r="F57" s="99"/>
      <c r="G57" s="99"/>
      <c r="H57" s="99"/>
      <c r="I57" s="99"/>
      <c r="J57" s="99"/>
      <c r="K57" s="99"/>
      <c r="L57" s="99"/>
      <c r="M57" s="99"/>
      <c r="N57" s="99"/>
    </row>
    <row r="58" spans="1:14" s="50" customFormat="1" ht="21">
      <c r="A58" s="100" t="s">
        <v>3</v>
      </c>
      <c r="B58" s="100" t="s">
        <v>260</v>
      </c>
      <c r="C58" s="100" t="s">
        <v>234</v>
      </c>
      <c r="D58" s="100" t="s">
        <v>235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</row>
    <row r="59" spans="1:14" s="50" customFormat="1" ht="21">
      <c r="A59" s="121">
        <v>1</v>
      </c>
      <c r="B59" s="102" t="s">
        <v>556</v>
      </c>
      <c r="C59" s="103">
        <v>42.3</v>
      </c>
      <c r="D59" s="121" t="s">
        <v>834</v>
      </c>
      <c r="E59" s="99"/>
      <c r="F59" s="99"/>
      <c r="G59" s="99"/>
      <c r="H59" s="99"/>
      <c r="I59" s="99"/>
      <c r="J59" s="99"/>
      <c r="K59" s="99"/>
      <c r="L59" s="99"/>
      <c r="M59" s="99"/>
      <c r="N59" s="99"/>
    </row>
    <row r="60" spans="1:14" s="50" customFormat="1" ht="21">
      <c r="A60" s="121">
        <v>2</v>
      </c>
      <c r="B60" s="102" t="s">
        <v>557</v>
      </c>
      <c r="C60" s="103">
        <v>33.7</v>
      </c>
      <c r="D60" s="121" t="s">
        <v>835</v>
      </c>
      <c r="E60" s="99"/>
      <c r="F60" s="99"/>
      <c r="G60" s="99"/>
      <c r="H60" s="99"/>
      <c r="I60" s="99"/>
      <c r="J60" s="99"/>
      <c r="K60" s="99"/>
      <c r="L60" s="99"/>
      <c r="M60" s="99"/>
      <c r="N60" s="99"/>
    </row>
    <row r="61" spans="1:14" s="50" customFormat="1" ht="21">
      <c r="A61" s="121">
        <v>3</v>
      </c>
      <c r="B61" s="126" t="s">
        <v>559</v>
      </c>
      <c r="C61" s="136">
        <v>23.3</v>
      </c>
      <c r="D61" s="121" t="s">
        <v>836</v>
      </c>
      <c r="E61" s="99"/>
      <c r="F61" s="99"/>
      <c r="G61" s="99"/>
      <c r="H61" s="99"/>
      <c r="I61" s="99"/>
      <c r="J61" s="99"/>
      <c r="K61" s="99"/>
      <c r="L61" s="99"/>
      <c r="M61" s="99"/>
      <c r="N61" s="99"/>
    </row>
    <row r="62" spans="1:14" s="50" customFormat="1" ht="21">
      <c r="A62" s="121">
        <v>4</v>
      </c>
      <c r="B62" s="102" t="s">
        <v>587</v>
      </c>
      <c r="C62" s="103">
        <v>95.1</v>
      </c>
      <c r="D62" s="121" t="s">
        <v>838</v>
      </c>
      <c r="E62" s="99"/>
      <c r="F62" s="99"/>
      <c r="G62" s="99"/>
      <c r="H62" s="99"/>
      <c r="I62" s="99"/>
      <c r="J62" s="99"/>
      <c r="K62" s="99"/>
      <c r="L62" s="99"/>
      <c r="M62" s="99"/>
      <c r="N62" s="99"/>
    </row>
    <row r="63" spans="1:14" s="50" customFormat="1" ht="21">
      <c r="A63" s="121">
        <v>5</v>
      </c>
      <c r="B63" s="102" t="s">
        <v>296</v>
      </c>
      <c r="C63" s="103">
        <v>30.9</v>
      </c>
      <c r="D63" s="121" t="s">
        <v>839</v>
      </c>
      <c r="E63" s="99"/>
      <c r="F63" s="99"/>
      <c r="G63" s="99"/>
      <c r="H63" s="99"/>
      <c r="I63" s="99"/>
      <c r="J63" s="99"/>
      <c r="K63" s="99"/>
      <c r="L63" s="99"/>
      <c r="M63" s="99"/>
      <c r="N63" s="99"/>
    </row>
    <row r="64" spans="1:14" s="50" customFormat="1" ht="21">
      <c r="A64" s="121">
        <v>6</v>
      </c>
      <c r="B64" s="126" t="s">
        <v>658</v>
      </c>
      <c r="C64" s="136">
        <v>35.3</v>
      </c>
      <c r="D64" s="121" t="s">
        <v>843</v>
      </c>
      <c r="E64" s="99"/>
      <c r="F64" s="99"/>
      <c r="G64" s="99"/>
      <c r="H64" s="99"/>
      <c r="I64" s="99"/>
      <c r="J64" s="99"/>
      <c r="K64" s="99"/>
      <c r="L64" s="99"/>
      <c r="M64" s="99"/>
      <c r="N64" s="99"/>
    </row>
    <row r="65" spans="1:14" s="50" customFormat="1" ht="21">
      <c r="A65" s="121">
        <v>7</v>
      </c>
      <c r="B65" s="102" t="s">
        <v>682</v>
      </c>
      <c r="C65" s="103">
        <v>126.2</v>
      </c>
      <c r="D65" s="121" t="s">
        <v>846</v>
      </c>
      <c r="E65" s="99"/>
      <c r="F65" s="99"/>
      <c r="G65" s="99"/>
      <c r="H65" s="99"/>
      <c r="I65" s="99"/>
      <c r="J65" s="99"/>
      <c r="K65" s="99"/>
      <c r="L65" s="99"/>
      <c r="M65" s="99"/>
      <c r="N65" s="99"/>
    </row>
    <row r="66" spans="1:14" s="50" customFormat="1" ht="21">
      <c r="A66" s="121">
        <v>8</v>
      </c>
      <c r="B66" s="102" t="s">
        <v>810</v>
      </c>
      <c r="C66" s="103">
        <v>21</v>
      </c>
      <c r="D66" s="121" t="s">
        <v>849</v>
      </c>
      <c r="E66" s="99"/>
      <c r="F66" s="99"/>
      <c r="G66" s="99"/>
      <c r="H66" s="99"/>
      <c r="I66" s="99"/>
      <c r="J66" s="99"/>
      <c r="K66" s="99"/>
      <c r="L66" s="99"/>
      <c r="M66" s="99"/>
      <c r="N66" s="99"/>
    </row>
    <row r="67" spans="1:14" s="50" customFormat="1" ht="21">
      <c r="A67" s="121">
        <v>9</v>
      </c>
      <c r="B67" s="102" t="s">
        <v>754</v>
      </c>
      <c r="C67" s="103">
        <v>37.6</v>
      </c>
      <c r="D67" s="121" t="s">
        <v>862</v>
      </c>
      <c r="E67" s="99"/>
      <c r="F67" s="99"/>
      <c r="G67" s="99"/>
      <c r="H67" s="99"/>
      <c r="I67" s="99"/>
      <c r="J67" s="99"/>
      <c r="K67" s="99"/>
      <c r="L67" s="99"/>
      <c r="M67" s="99"/>
      <c r="N67" s="99"/>
    </row>
    <row r="68" spans="1:14" s="50" customFormat="1" ht="21">
      <c r="A68" s="121">
        <v>10</v>
      </c>
      <c r="B68" s="102" t="s">
        <v>760</v>
      </c>
      <c r="C68" s="103">
        <v>38.5</v>
      </c>
      <c r="D68" s="121" t="s">
        <v>863</v>
      </c>
      <c r="E68" s="99"/>
      <c r="F68" s="99"/>
      <c r="G68" s="99"/>
      <c r="H68" s="99"/>
      <c r="I68" s="99"/>
      <c r="J68" s="99"/>
      <c r="K68" s="99"/>
      <c r="L68" s="99"/>
      <c r="M68" s="99"/>
      <c r="N68" s="99"/>
    </row>
    <row r="69" spans="1:14" s="50" customFormat="1" ht="21">
      <c r="A69" s="121">
        <v>11</v>
      </c>
      <c r="B69" s="102" t="s">
        <v>789</v>
      </c>
      <c r="C69" s="103">
        <v>42.4</v>
      </c>
      <c r="D69" s="121" t="s">
        <v>870</v>
      </c>
      <c r="E69" s="99"/>
      <c r="F69" s="99"/>
      <c r="G69" s="99"/>
      <c r="H69" s="99"/>
      <c r="I69" s="99"/>
      <c r="J69" s="99"/>
      <c r="K69" s="99"/>
      <c r="L69" s="99"/>
      <c r="M69" s="99"/>
      <c r="N69" s="99"/>
    </row>
    <row r="70" spans="1:14" s="50" customFormat="1" ht="21.75" thickBot="1">
      <c r="A70" s="104" t="s">
        <v>184</v>
      </c>
      <c r="B70" s="127"/>
      <c r="C70" s="140">
        <f>SUM(C59:C69)</f>
        <v>526.3</v>
      </c>
      <c r="D70" s="107">
        <v>526.3</v>
      </c>
      <c r="E70" s="99"/>
      <c r="F70" s="99"/>
      <c r="G70" s="99"/>
      <c r="H70" s="99"/>
      <c r="I70" s="99"/>
      <c r="J70" s="99"/>
      <c r="K70" s="99"/>
      <c r="L70" s="99"/>
      <c r="M70" s="99"/>
      <c r="N70" s="99"/>
    </row>
    <row r="71" spans="1:14" s="50" customFormat="1" ht="21.75" thickTop="1">
      <c r="A71" s="108"/>
      <c r="B71" s="119"/>
      <c r="C71" s="144"/>
      <c r="D71" s="110"/>
      <c r="E71" s="99"/>
      <c r="F71" s="99"/>
      <c r="G71" s="99"/>
      <c r="H71" s="99"/>
      <c r="I71" s="99"/>
      <c r="J71" s="99"/>
      <c r="K71" s="99"/>
      <c r="L71" s="99"/>
      <c r="M71" s="99"/>
      <c r="N71" s="99"/>
    </row>
    <row r="72" spans="1:14" s="50" customFormat="1" ht="21">
      <c r="A72" s="108"/>
      <c r="B72" s="132"/>
      <c r="C72" s="144"/>
      <c r="D72" s="110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50" customFormat="1" ht="21">
      <c r="A73" s="97"/>
      <c r="B73" s="166" t="s">
        <v>833</v>
      </c>
      <c r="C73" s="166"/>
      <c r="D73" s="98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50" customFormat="1" ht="21">
      <c r="A74" s="100" t="s">
        <v>3</v>
      </c>
      <c r="B74" s="100" t="s">
        <v>260</v>
      </c>
      <c r="C74" s="100" t="s">
        <v>234</v>
      </c>
      <c r="D74" s="100" t="s">
        <v>235</v>
      </c>
      <c r="E74" s="99"/>
      <c r="F74" s="99"/>
      <c r="G74" s="99"/>
      <c r="H74" s="99"/>
      <c r="I74" s="99"/>
      <c r="J74" s="99"/>
      <c r="K74" s="99"/>
      <c r="L74" s="99"/>
      <c r="M74" s="99"/>
      <c r="N74" s="99"/>
    </row>
    <row r="75" spans="1:14" s="50" customFormat="1" ht="21">
      <c r="A75" s="121">
        <v>1</v>
      </c>
      <c r="B75" s="102" t="s">
        <v>871</v>
      </c>
      <c r="C75" s="139">
        <v>35.2</v>
      </c>
      <c r="D75" s="121" t="s">
        <v>872</v>
      </c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s="50" customFormat="1" ht="21">
      <c r="A76" s="121">
        <v>2</v>
      </c>
      <c r="B76" s="102" t="s">
        <v>879</v>
      </c>
      <c r="C76" s="139">
        <v>30.2</v>
      </c>
      <c r="D76" s="121" t="s">
        <v>880</v>
      </c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s="50" customFormat="1" ht="21">
      <c r="A77" s="121">
        <v>3</v>
      </c>
      <c r="B77" s="102" t="s">
        <v>556</v>
      </c>
      <c r="C77" s="139">
        <v>42.3</v>
      </c>
      <c r="D77" s="121" t="s">
        <v>834</v>
      </c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s="50" customFormat="1" ht="21">
      <c r="A78" s="121">
        <v>4</v>
      </c>
      <c r="B78" s="102" t="s">
        <v>557</v>
      </c>
      <c r="C78" s="139">
        <v>33.7</v>
      </c>
      <c r="D78" s="121" t="s">
        <v>835</v>
      </c>
      <c r="E78" s="99"/>
      <c r="F78" s="99"/>
      <c r="G78" s="99"/>
      <c r="H78" s="99"/>
      <c r="I78" s="99"/>
      <c r="J78" s="99"/>
      <c r="K78" s="99"/>
      <c r="L78" s="99"/>
      <c r="M78" s="99"/>
      <c r="N78" s="99"/>
    </row>
    <row r="79" spans="1:14" s="50" customFormat="1" ht="21">
      <c r="A79" s="121">
        <v>5</v>
      </c>
      <c r="B79" s="102" t="s">
        <v>559</v>
      </c>
      <c r="C79" s="139">
        <v>23.3</v>
      </c>
      <c r="D79" s="121" t="s">
        <v>836</v>
      </c>
      <c r="E79" s="99"/>
      <c r="F79" s="99"/>
      <c r="G79" s="99"/>
      <c r="H79" s="99"/>
      <c r="I79" s="99"/>
      <c r="J79" s="99"/>
      <c r="K79" s="99"/>
      <c r="L79" s="99"/>
      <c r="M79" s="99"/>
      <c r="N79" s="99"/>
    </row>
    <row r="80" spans="1:14" s="50" customFormat="1" ht="21">
      <c r="A80" s="121">
        <v>6</v>
      </c>
      <c r="B80" s="102" t="s">
        <v>894</v>
      </c>
      <c r="C80" s="139">
        <v>35.3</v>
      </c>
      <c r="D80" s="121" t="s">
        <v>895</v>
      </c>
      <c r="E80" s="99"/>
      <c r="F80" s="99"/>
      <c r="G80" s="99"/>
      <c r="H80" s="99"/>
      <c r="I80" s="99"/>
      <c r="J80" s="99"/>
      <c r="K80" s="99"/>
      <c r="L80" s="99"/>
      <c r="M80" s="99"/>
      <c r="N80" s="99"/>
    </row>
    <row r="81" spans="1:14" s="50" customFormat="1" ht="21">
      <c r="A81" s="121">
        <v>7</v>
      </c>
      <c r="B81" s="102" t="s">
        <v>291</v>
      </c>
      <c r="C81" s="139">
        <v>88.4</v>
      </c>
      <c r="D81" s="121" t="s">
        <v>900</v>
      </c>
      <c r="E81" s="99"/>
      <c r="F81" s="99"/>
      <c r="G81" s="99"/>
      <c r="H81" s="99"/>
      <c r="I81" s="99"/>
      <c r="J81" s="99"/>
      <c r="K81" s="99"/>
      <c r="L81" s="99"/>
      <c r="M81" s="99"/>
      <c r="N81" s="99"/>
    </row>
    <row r="82" spans="1:14" s="50" customFormat="1" ht="21">
      <c r="A82" s="121">
        <v>8</v>
      </c>
      <c r="B82" s="102" t="s">
        <v>920</v>
      </c>
      <c r="C82" s="139">
        <v>59.4</v>
      </c>
      <c r="D82" s="121" t="s">
        <v>921</v>
      </c>
      <c r="E82" s="99"/>
      <c r="F82" s="99"/>
      <c r="G82" s="99"/>
      <c r="H82" s="99"/>
      <c r="I82" s="99"/>
      <c r="J82" s="99"/>
      <c r="K82" s="99"/>
      <c r="L82" s="99"/>
      <c r="M82" s="99"/>
      <c r="N82" s="99"/>
    </row>
    <row r="83" spans="1:14" s="50" customFormat="1" ht="21">
      <c r="A83" s="121">
        <v>9</v>
      </c>
      <c r="B83" s="102" t="s">
        <v>585</v>
      </c>
      <c r="C83" s="139">
        <v>16.4</v>
      </c>
      <c r="D83" s="121" t="s">
        <v>922</v>
      </c>
      <c r="E83" s="99"/>
      <c r="F83" s="99"/>
      <c r="G83" s="99"/>
      <c r="H83" s="99"/>
      <c r="I83" s="99"/>
      <c r="J83" s="99"/>
      <c r="K83" s="99"/>
      <c r="L83" s="99"/>
      <c r="M83" s="99"/>
      <c r="N83" s="99"/>
    </row>
    <row r="84" spans="1:14" s="50" customFormat="1" ht="21">
      <c r="A84" s="121">
        <v>10</v>
      </c>
      <c r="B84" s="102" t="s">
        <v>923</v>
      </c>
      <c r="C84" s="139">
        <v>95.1</v>
      </c>
      <c r="D84" s="121" t="s">
        <v>838</v>
      </c>
      <c r="E84" s="99"/>
      <c r="F84" s="99"/>
      <c r="G84" s="99"/>
      <c r="H84" s="99"/>
      <c r="I84" s="99"/>
      <c r="J84" s="99"/>
      <c r="K84" s="99"/>
      <c r="L84" s="99"/>
      <c r="M84" s="99"/>
      <c r="N84" s="99"/>
    </row>
    <row r="85" spans="1:14" s="50" customFormat="1" ht="21">
      <c r="A85" s="121">
        <v>11</v>
      </c>
      <c r="B85" s="102" t="s">
        <v>925</v>
      </c>
      <c r="C85" s="139">
        <v>40.5</v>
      </c>
      <c r="D85" s="121" t="s">
        <v>926</v>
      </c>
      <c r="E85" s="99"/>
      <c r="F85" s="99"/>
      <c r="G85" s="99"/>
      <c r="H85" s="99"/>
      <c r="I85" s="99"/>
      <c r="J85" s="99"/>
      <c r="K85" s="99"/>
      <c r="L85" s="99"/>
      <c r="M85" s="99"/>
      <c r="N85" s="99"/>
    </row>
    <row r="86" spans="1:14" s="50" customFormat="1" ht="21">
      <c r="A86" s="121">
        <v>12</v>
      </c>
      <c r="B86" s="102" t="s">
        <v>296</v>
      </c>
      <c r="C86" s="139">
        <v>30.9</v>
      </c>
      <c r="D86" s="121" t="s">
        <v>839</v>
      </c>
      <c r="E86" s="99"/>
      <c r="F86" s="99"/>
      <c r="G86" s="99"/>
      <c r="H86" s="99"/>
      <c r="I86" s="99"/>
      <c r="J86" s="99"/>
      <c r="K86" s="99"/>
      <c r="L86" s="99"/>
      <c r="M86" s="99"/>
      <c r="N86" s="99"/>
    </row>
    <row r="87" spans="1:14" s="50" customFormat="1" ht="21">
      <c r="A87" s="121">
        <v>13</v>
      </c>
      <c r="B87" s="102" t="s">
        <v>928</v>
      </c>
      <c r="C87" s="139">
        <v>87.9</v>
      </c>
      <c r="D87" s="121" t="s">
        <v>927</v>
      </c>
      <c r="E87" s="99"/>
      <c r="F87" s="99"/>
      <c r="G87" s="99"/>
      <c r="H87" s="99"/>
      <c r="I87" s="99"/>
      <c r="J87" s="99"/>
      <c r="K87" s="99"/>
      <c r="L87" s="99"/>
      <c r="M87" s="99"/>
      <c r="N87" s="99"/>
    </row>
    <row r="88" spans="1:14" s="50" customFormat="1" ht="21">
      <c r="A88" s="121">
        <v>14</v>
      </c>
      <c r="B88" s="102" t="s">
        <v>929</v>
      </c>
      <c r="C88" s="139">
        <v>34.3</v>
      </c>
      <c r="D88" s="121" t="s">
        <v>930</v>
      </c>
      <c r="E88" s="99"/>
      <c r="F88" s="99"/>
      <c r="G88" s="99"/>
      <c r="H88" s="99"/>
      <c r="I88" s="99"/>
      <c r="J88" s="99"/>
      <c r="K88" s="99"/>
      <c r="L88" s="99"/>
      <c r="M88" s="99"/>
      <c r="N88" s="99"/>
    </row>
    <row r="89" spans="1:14" s="50" customFormat="1" ht="21">
      <c r="A89" s="121">
        <v>15</v>
      </c>
      <c r="B89" s="102" t="s">
        <v>955</v>
      </c>
      <c r="C89" s="139">
        <v>28.5</v>
      </c>
      <c r="D89" s="121" t="s">
        <v>956</v>
      </c>
      <c r="E89" s="99"/>
      <c r="F89" s="99"/>
      <c r="G89" s="99"/>
      <c r="H89" s="99"/>
      <c r="I89" s="99"/>
      <c r="J89" s="99"/>
      <c r="K89" s="99"/>
      <c r="L89" s="99"/>
      <c r="M89" s="99"/>
      <c r="N89" s="99"/>
    </row>
    <row r="90" spans="1:14" s="50" customFormat="1" ht="21">
      <c r="A90" s="121">
        <v>16</v>
      </c>
      <c r="B90" s="102" t="s">
        <v>967</v>
      </c>
      <c r="C90" s="139">
        <v>56</v>
      </c>
      <c r="D90" s="121" t="s">
        <v>968</v>
      </c>
      <c r="E90" s="99"/>
      <c r="F90" s="99"/>
      <c r="G90" s="99"/>
      <c r="H90" s="99"/>
      <c r="I90" s="99"/>
      <c r="J90" s="99"/>
      <c r="K90" s="99"/>
      <c r="L90" s="99"/>
      <c r="M90" s="99"/>
      <c r="N90" s="99"/>
    </row>
    <row r="91" spans="1:14" s="50" customFormat="1" ht="21">
      <c r="A91" s="121">
        <v>17</v>
      </c>
      <c r="B91" s="102" t="s">
        <v>310</v>
      </c>
      <c r="C91" s="139">
        <v>42.4</v>
      </c>
      <c r="D91" s="121" t="s">
        <v>971</v>
      </c>
      <c r="E91" s="99"/>
      <c r="F91" s="99"/>
      <c r="G91" s="99"/>
      <c r="H91" s="99"/>
      <c r="I91" s="99"/>
      <c r="J91" s="99"/>
      <c r="K91" s="99"/>
      <c r="L91" s="99"/>
      <c r="M91" s="99"/>
      <c r="N91" s="99"/>
    </row>
    <row r="92" spans="1:14" s="50" customFormat="1" ht="21">
      <c r="A92" s="121">
        <v>18</v>
      </c>
      <c r="B92" s="102" t="s">
        <v>972</v>
      </c>
      <c r="C92" s="139">
        <v>14.8</v>
      </c>
      <c r="D92" s="121" t="s">
        <v>973</v>
      </c>
      <c r="E92" s="99"/>
      <c r="F92" s="99"/>
      <c r="G92" s="99"/>
      <c r="H92" s="99"/>
      <c r="I92" s="99"/>
      <c r="J92" s="99"/>
      <c r="K92" s="99"/>
      <c r="L92" s="99"/>
      <c r="M92" s="99"/>
      <c r="N92" s="99"/>
    </row>
    <row r="93" spans="1:14" s="50" customFormat="1" ht="21">
      <c r="A93" s="121">
        <v>19</v>
      </c>
      <c r="B93" s="102" t="s">
        <v>974</v>
      </c>
      <c r="C93" s="139">
        <v>18.5</v>
      </c>
      <c r="D93" s="121" t="s">
        <v>975</v>
      </c>
      <c r="E93" s="99"/>
      <c r="F93" s="99"/>
      <c r="G93" s="99"/>
      <c r="H93" s="99"/>
      <c r="I93" s="99"/>
      <c r="J93" s="99"/>
      <c r="K93" s="99"/>
      <c r="L93" s="99"/>
      <c r="M93" s="99"/>
      <c r="N93" s="99"/>
    </row>
    <row r="94" spans="1:14" s="50" customFormat="1" ht="21">
      <c r="A94" s="121">
        <v>20</v>
      </c>
      <c r="B94" s="102" t="s">
        <v>315</v>
      </c>
      <c r="C94" s="139">
        <v>35.3</v>
      </c>
      <c r="D94" s="121" t="s">
        <v>976</v>
      </c>
      <c r="E94" s="99"/>
      <c r="F94" s="99"/>
      <c r="G94" s="99"/>
      <c r="H94" s="99"/>
      <c r="I94" s="99"/>
      <c r="J94" s="99"/>
      <c r="K94" s="99"/>
      <c r="L94" s="99"/>
      <c r="M94" s="99"/>
      <c r="N94" s="99"/>
    </row>
    <row r="95" spans="1:14" s="50" customFormat="1" ht="21">
      <c r="A95" s="121">
        <v>21</v>
      </c>
      <c r="B95" s="102" t="s">
        <v>981</v>
      </c>
      <c r="C95" s="139">
        <v>93.1</v>
      </c>
      <c r="D95" s="121" t="s">
        <v>982</v>
      </c>
      <c r="E95" s="99"/>
      <c r="F95" s="99"/>
      <c r="G95" s="99"/>
      <c r="H95" s="99"/>
      <c r="I95" s="99"/>
      <c r="J95" s="99"/>
      <c r="K95" s="99"/>
      <c r="L95" s="99"/>
      <c r="M95" s="99"/>
      <c r="N95" s="99"/>
    </row>
    <row r="96" spans="1:14" s="50" customFormat="1" ht="21">
      <c r="A96" s="121">
        <v>22</v>
      </c>
      <c r="B96" s="102" t="s">
        <v>985</v>
      </c>
      <c r="C96" s="139">
        <v>21.4</v>
      </c>
      <c r="D96" s="121" t="s">
        <v>986</v>
      </c>
      <c r="E96" s="99"/>
      <c r="F96" s="99"/>
      <c r="G96" s="99"/>
      <c r="H96" s="99"/>
      <c r="I96" s="99"/>
      <c r="J96" s="99"/>
      <c r="K96" s="99"/>
      <c r="L96" s="99"/>
      <c r="M96" s="99"/>
      <c r="N96" s="99"/>
    </row>
    <row r="97" spans="1:14" s="50" customFormat="1" ht="21">
      <c r="A97" s="121">
        <v>23</v>
      </c>
      <c r="B97" s="102" t="s">
        <v>998</v>
      </c>
      <c r="C97" s="139">
        <v>126.2</v>
      </c>
      <c r="D97" s="121" t="s">
        <v>999</v>
      </c>
      <c r="E97" s="99"/>
      <c r="F97" s="99"/>
      <c r="G97" s="99"/>
      <c r="H97" s="99"/>
      <c r="I97" s="99"/>
      <c r="J97" s="99"/>
      <c r="K97" s="99"/>
      <c r="L97" s="99"/>
      <c r="M97" s="99"/>
      <c r="N97" s="99"/>
    </row>
    <row r="98" spans="1:14" s="50" customFormat="1" ht="21">
      <c r="A98" s="121">
        <v>24</v>
      </c>
      <c r="B98" s="102" t="s">
        <v>1006</v>
      </c>
      <c r="C98" s="139">
        <v>149.7</v>
      </c>
      <c r="D98" s="121" t="s">
        <v>1007</v>
      </c>
      <c r="E98" s="99"/>
      <c r="F98" s="99"/>
      <c r="G98" s="99"/>
      <c r="H98" s="99"/>
      <c r="I98" s="99"/>
      <c r="J98" s="99"/>
      <c r="K98" s="99"/>
      <c r="L98" s="99"/>
      <c r="M98" s="99"/>
      <c r="N98" s="99"/>
    </row>
    <row r="99" spans="1:14" s="50" customFormat="1" ht="21">
      <c r="A99" s="121">
        <v>25</v>
      </c>
      <c r="B99" s="102" t="s">
        <v>1012</v>
      </c>
      <c r="C99" s="139">
        <v>69.6</v>
      </c>
      <c r="D99" s="121" t="s">
        <v>1013</v>
      </c>
      <c r="E99" s="99"/>
      <c r="F99" s="99"/>
      <c r="G99" s="99"/>
      <c r="H99" s="99"/>
      <c r="I99" s="99"/>
      <c r="J99" s="99"/>
      <c r="K99" s="99"/>
      <c r="L99" s="99"/>
      <c r="M99" s="99"/>
      <c r="N99" s="99"/>
    </row>
    <row r="100" spans="1:14" s="50" customFormat="1" ht="21">
      <c r="A100" s="121">
        <v>26</v>
      </c>
      <c r="B100" s="102" t="s">
        <v>1014</v>
      </c>
      <c r="C100" s="139">
        <v>21.5</v>
      </c>
      <c r="D100" s="121" t="s">
        <v>1015</v>
      </c>
      <c r="E100" s="99"/>
      <c r="F100" s="99"/>
      <c r="G100" s="99"/>
      <c r="H100" s="99"/>
      <c r="I100" s="99"/>
      <c r="J100" s="99"/>
      <c r="K100" s="99"/>
      <c r="L100" s="99"/>
      <c r="M100" s="99"/>
      <c r="N100" s="99"/>
    </row>
    <row r="101" spans="1:14" s="50" customFormat="1" ht="21">
      <c r="A101" s="121">
        <v>27</v>
      </c>
      <c r="B101" s="102" t="s">
        <v>1016</v>
      </c>
      <c r="C101" s="139">
        <v>22.3</v>
      </c>
      <c r="D101" s="121" t="s">
        <v>1017</v>
      </c>
      <c r="E101" s="99"/>
      <c r="F101" s="99"/>
      <c r="G101" s="99"/>
      <c r="H101" s="99"/>
      <c r="I101" s="99"/>
      <c r="J101" s="99"/>
      <c r="K101" s="99"/>
      <c r="L101" s="99"/>
      <c r="M101" s="99"/>
      <c r="N101" s="99"/>
    </row>
    <row r="102" spans="1:14" s="50" customFormat="1" ht="21">
      <c r="A102" s="121">
        <v>28</v>
      </c>
      <c r="B102" s="102" t="s">
        <v>1018</v>
      </c>
      <c r="C102" s="139">
        <v>29.4</v>
      </c>
      <c r="D102" s="121" t="s">
        <v>1019</v>
      </c>
      <c r="E102" s="99"/>
      <c r="F102" s="99"/>
      <c r="G102" s="99"/>
      <c r="H102" s="99"/>
      <c r="I102" s="99"/>
      <c r="J102" s="99"/>
      <c r="K102" s="99"/>
      <c r="L102" s="99"/>
      <c r="M102" s="99"/>
      <c r="N102" s="99"/>
    </row>
    <row r="103" spans="1:14" s="50" customFormat="1" ht="21">
      <c r="A103" s="121">
        <v>29</v>
      </c>
      <c r="B103" s="102" t="s">
        <v>1022</v>
      </c>
      <c r="C103" s="139">
        <v>21</v>
      </c>
      <c r="D103" s="121" t="s">
        <v>1023</v>
      </c>
      <c r="E103" s="99"/>
      <c r="F103" s="99"/>
      <c r="G103" s="99"/>
      <c r="H103" s="99"/>
      <c r="I103" s="99"/>
      <c r="J103" s="99"/>
      <c r="K103" s="99"/>
      <c r="L103" s="99"/>
      <c r="M103" s="99"/>
      <c r="N103" s="99"/>
    </row>
    <row r="104" spans="1:14" s="50" customFormat="1" ht="21">
      <c r="A104" s="121">
        <v>30</v>
      </c>
      <c r="B104" s="102" t="s">
        <v>1061</v>
      </c>
      <c r="C104" s="139">
        <v>26.5</v>
      </c>
      <c r="D104" s="121" t="s">
        <v>1062</v>
      </c>
      <c r="E104" s="99"/>
      <c r="F104" s="99"/>
      <c r="G104" s="99"/>
      <c r="H104" s="99"/>
      <c r="I104" s="99"/>
      <c r="J104" s="99"/>
      <c r="K104" s="99"/>
      <c r="L104" s="99"/>
      <c r="M104" s="99"/>
      <c r="N104" s="99"/>
    </row>
    <row r="105" spans="1:14" s="50" customFormat="1" ht="21">
      <c r="A105" s="121">
        <v>31</v>
      </c>
      <c r="B105" s="102" t="s">
        <v>1081</v>
      </c>
      <c r="C105" s="139">
        <v>78.7</v>
      </c>
      <c r="D105" s="121" t="s">
        <v>1082</v>
      </c>
      <c r="E105" s="99"/>
      <c r="F105" s="99"/>
      <c r="G105" s="99"/>
      <c r="H105" s="99"/>
      <c r="I105" s="99"/>
      <c r="J105" s="99"/>
      <c r="K105" s="99"/>
      <c r="L105" s="99"/>
      <c r="M105" s="99"/>
      <c r="N105" s="99"/>
    </row>
    <row r="106" spans="1:14" s="50" customFormat="1" ht="21">
      <c r="A106" s="121">
        <v>32</v>
      </c>
      <c r="B106" s="102" t="s">
        <v>1093</v>
      </c>
      <c r="C106" s="139">
        <v>47.9</v>
      </c>
      <c r="D106" s="121" t="s">
        <v>1094</v>
      </c>
      <c r="E106" s="99"/>
      <c r="F106" s="99"/>
      <c r="G106" s="99"/>
      <c r="H106" s="99"/>
      <c r="I106" s="99"/>
      <c r="J106" s="99"/>
      <c r="K106" s="99"/>
      <c r="L106" s="99"/>
      <c r="M106" s="99"/>
      <c r="N106" s="99"/>
    </row>
    <row r="107" spans="1:14" s="50" customFormat="1" ht="21">
      <c r="A107" s="121">
        <v>33</v>
      </c>
      <c r="B107" s="102" t="s">
        <v>1095</v>
      </c>
      <c r="C107" s="139">
        <v>137.3</v>
      </c>
      <c r="D107" s="121" t="s">
        <v>1096</v>
      </c>
      <c r="E107" s="99"/>
      <c r="F107" s="99"/>
      <c r="G107" s="99"/>
      <c r="H107" s="99"/>
      <c r="I107" s="99"/>
      <c r="J107" s="99"/>
      <c r="K107" s="99"/>
      <c r="L107" s="99"/>
      <c r="M107" s="99"/>
      <c r="N107" s="99"/>
    </row>
    <row r="108" spans="1:14" s="50" customFormat="1" ht="21.75" thickBot="1">
      <c r="A108" s="104" t="s">
        <v>184</v>
      </c>
      <c r="B108" s="127"/>
      <c r="C108" s="140">
        <f>SUM(C75:C107)</f>
        <v>1692.9999999999998</v>
      </c>
      <c r="D108" s="105"/>
      <c r="E108" s="99"/>
      <c r="F108" s="99"/>
      <c r="G108" s="99"/>
      <c r="H108" s="99"/>
      <c r="I108" s="99"/>
      <c r="J108" s="99"/>
      <c r="K108" s="99"/>
      <c r="L108" s="99"/>
      <c r="M108" s="99"/>
      <c r="N108" s="99"/>
    </row>
    <row r="109" spans="1:14" s="50" customFormat="1" ht="21.75" thickTop="1">
      <c r="A109" s="97"/>
      <c r="B109" s="166" t="s">
        <v>833</v>
      </c>
      <c r="C109" s="166"/>
      <c r="D109" s="98"/>
      <c r="E109" s="99"/>
      <c r="F109" s="99"/>
      <c r="G109" s="99"/>
      <c r="H109" s="99"/>
      <c r="I109" s="99"/>
      <c r="J109" s="99"/>
      <c r="K109" s="99"/>
      <c r="L109" s="99"/>
      <c r="M109" s="99"/>
      <c r="N109" s="99"/>
    </row>
    <row r="110" spans="1:14" s="50" customFormat="1" ht="21">
      <c r="A110" s="100" t="s">
        <v>3</v>
      </c>
      <c r="B110" s="100" t="s">
        <v>260</v>
      </c>
      <c r="C110" s="100" t="s">
        <v>234</v>
      </c>
      <c r="D110" s="100" t="s">
        <v>235</v>
      </c>
      <c r="E110" s="99"/>
      <c r="F110" s="99"/>
      <c r="G110" s="99"/>
      <c r="H110" s="99"/>
      <c r="I110" s="99"/>
      <c r="J110" s="99"/>
      <c r="K110" s="99"/>
      <c r="L110" s="99"/>
      <c r="M110" s="99"/>
      <c r="N110" s="99"/>
    </row>
    <row r="111" spans="1:14" s="50" customFormat="1" ht="21">
      <c r="A111" s="121">
        <v>34</v>
      </c>
      <c r="B111" s="102" t="s">
        <v>1109</v>
      </c>
      <c r="C111" s="139">
        <v>162.3</v>
      </c>
      <c r="D111" s="121" t="s">
        <v>1110</v>
      </c>
      <c r="E111" s="99"/>
      <c r="F111" s="99"/>
      <c r="G111" s="99"/>
      <c r="H111" s="99"/>
      <c r="I111" s="99"/>
      <c r="J111" s="99"/>
      <c r="K111" s="99"/>
      <c r="L111" s="99"/>
      <c r="M111" s="99"/>
      <c r="N111" s="99"/>
    </row>
    <row r="112" spans="1:14" s="50" customFormat="1" ht="21">
      <c r="A112" s="121">
        <v>35</v>
      </c>
      <c r="B112" s="102" t="s">
        <v>1117</v>
      </c>
      <c r="C112" s="139">
        <v>36.9</v>
      </c>
      <c r="D112" s="121" t="s">
        <v>1118</v>
      </c>
      <c r="E112" s="99"/>
      <c r="F112" s="99"/>
      <c r="G112" s="99"/>
      <c r="H112" s="99"/>
      <c r="I112" s="99"/>
      <c r="J112" s="99"/>
      <c r="K112" s="99"/>
      <c r="L112" s="99"/>
      <c r="M112" s="99"/>
      <c r="N112" s="99"/>
    </row>
    <row r="113" spans="1:14" s="50" customFormat="1" ht="21">
      <c r="A113" s="121">
        <v>36</v>
      </c>
      <c r="B113" s="102" t="s">
        <v>1119</v>
      </c>
      <c r="C113" s="139">
        <v>42.6</v>
      </c>
      <c r="D113" s="121" t="s">
        <v>1120</v>
      </c>
      <c r="E113" s="99"/>
      <c r="F113" s="99"/>
      <c r="G113" s="99"/>
      <c r="H113" s="99"/>
      <c r="I113" s="99"/>
      <c r="J113" s="99"/>
      <c r="K113" s="99"/>
      <c r="L113" s="99"/>
      <c r="M113" s="99"/>
      <c r="N113" s="99"/>
    </row>
    <row r="114" spans="1:14" s="50" customFormat="1" ht="21">
      <c r="A114" s="121">
        <v>37</v>
      </c>
      <c r="B114" s="102" t="s">
        <v>1121</v>
      </c>
      <c r="C114" s="139">
        <v>37.6</v>
      </c>
      <c r="D114" s="121" t="s">
        <v>1122</v>
      </c>
      <c r="E114" s="99"/>
      <c r="F114" s="99"/>
      <c r="G114" s="99"/>
      <c r="H114" s="99"/>
      <c r="I114" s="99"/>
      <c r="J114" s="99"/>
      <c r="K114" s="99"/>
      <c r="L114" s="99"/>
      <c r="M114" s="99"/>
      <c r="N114" s="99"/>
    </row>
    <row r="115" spans="1:14" s="50" customFormat="1" ht="21">
      <c r="A115" s="121">
        <v>38</v>
      </c>
      <c r="B115" s="102" t="s">
        <v>1123</v>
      </c>
      <c r="C115" s="139">
        <v>48.2</v>
      </c>
      <c r="D115" s="121" t="s">
        <v>1124</v>
      </c>
      <c r="E115" s="99"/>
      <c r="F115" s="99"/>
      <c r="G115" s="99"/>
      <c r="I115" s="99"/>
      <c r="J115" s="99"/>
      <c r="K115" s="99"/>
      <c r="L115" s="99"/>
      <c r="M115" s="99"/>
      <c r="N115" s="99"/>
    </row>
    <row r="116" spans="1:14" s="50" customFormat="1" ht="21">
      <c r="A116" s="121">
        <v>39</v>
      </c>
      <c r="B116" s="102" t="s">
        <v>1127</v>
      </c>
      <c r="C116" s="139">
        <v>38.5</v>
      </c>
      <c r="D116" s="121" t="s">
        <v>1128</v>
      </c>
      <c r="E116" s="99"/>
      <c r="F116" s="99"/>
      <c r="G116" s="99"/>
      <c r="H116" s="99"/>
      <c r="I116" s="99"/>
      <c r="J116" s="99"/>
      <c r="K116" s="99"/>
      <c r="L116" s="99"/>
      <c r="M116" s="99"/>
      <c r="N116" s="99"/>
    </row>
    <row r="117" spans="1:14" s="50" customFormat="1" ht="21">
      <c r="A117" s="121">
        <v>40</v>
      </c>
      <c r="B117" s="102" t="s">
        <v>1134</v>
      </c>
      <c r="C117" s="139">
        <v>55.1</v>
      </c>
      <c r="D117" s="121" t="s">
        <v>1135</v>
      </c>
      <c r="E117" s="99"/>
      <c r="F117" s="99"/>
      <c r="G117" s="99"/>
      <c r="H117" s="99"/>
      <c r="I117" s="99"/>
      <c r="J117" s="99"/>
      <c r="K117" s="99"/>
      <c r="L117" s="99"/>
      <c r="M117" s="99"/>
      <c r="N117" s="99"/>
    </row>
    <row r="118" spans="1:14" s="50" customFormat="1" ht="21">
      <c r="A118" s="121">
        <v>41</v>
      </c>
      <c r="B118" s="102" t="s">
        <v>1140</v>
      </c>
      <c r="C118" s="139">
        <v>77.7</v>
      </c>
      <c r="D118" s="121" t="s">
        <v>1141</v>
      </c>
      <c r="E118" s="99"/>
      <c r="F118" s="99"/>
      <c r="G118" s="99"/>
      <c r="H118" s="99"/>
      <c r="I118" s="99"/>
      <c r="J118" s="99"/>
      <c r="K118" s="99"/>
      <c r="L118" s="99"/>
      <c r="M118" s="99"/>
      <c r="N118" s="99"/>
    </row>
    <row r="119" spans="1:14" s="50" customFormat="1" ht="21">
      <c r="A119" s="121">
        <v>42</v>
      </c>
      <c r="B119" s="102" t="s">
        <v>165</v>
      </c>
      <c r="C119" s="139">
        <v>161.9</v>
      </c>
      <c r="D119" s="121" t="s">
        <v>1144</v>
      </c>
      <c r="E119" s="99"/>
      <c r="F119" s="99"/>
      <c r="G119" s="99"/>
      <c r="H119" s="99"/>
      <c r="I119" s="99"/>
      <c r="J119" s="99"/>
      <c r="K119" s="99"/>
      <c r="L119" s="99"/>
      <c r="M119" s="99"/>
      <c r="N119" s="99"/>
    </row>
    <row r="120" spans="1:14" s="50" customFormat="1" ht="21">
      <c r="A120" s="121">
        <v>43</v>
      </c>
      <c r="B120" s="102" t="s">
        <v>170</v>
      </c>
      <c r="C120" s="139">
        <v>66.3</v>
      </c>
      <c r="D120" s="121" t="s">
        <v>1145</v>
      </c>
      <c r="E120" s="99"/>
      <c r="F120" s="99"/>
      <c r="G120" s="99"/>
      <c r="H120" s="99"/>
      <c r="I120" s="99"/>
      <c r="J120" s="99"/>
      <c r="K120" s="99"/>
      <c r="L120" s="99"/>
      <c r="M120" s="99"/>
      <c r="N120" s="99"/>
    </row>
    <row r="121" spans="1:14" s="50" customFormat="1" ht="21">
      <c r="A121" s="121">
        <v>44</v>
      </c>
      <c r="B121" s="102" t="s">
        <v>1158</v>
      </c>
      <c r="C121" s="139">
        <v>34</v>
      </c>
      <c r="D121" s="121" t="s">
        <v>1159</v>
      </c>
      <c r="E121" s="99"/>
      <c r="F121" s="99"/>
      <c r="G121" s="99"/>
      <c r="H121" s="99"/>
      <c r="I121" s="99"/>
      <c r="J121" s="99"/>
      <c r="K121" s="99"/>
      <c r="L121" s="99"/>
      <c r="M121" s="99"/>
      <c r="N121" s="99"/>
    </row>
    <row r="122" spans="1:14" s="50" customFormat="1" ht="21">
      <c r="A122" s="121">
        <v>45</v>
      </c>
      <c r="B122" s="102" t="s">
        <v>1167</v>
      </c>
      <c r="C122" s="139">
        <v>116.6</v>
      </c>
      <c r="D122" s="121" t="s">
        <v>1168</v>
      </c>
      <c r="E122" s="99"/>
      <c r="F122" s="99"/>
      <c r="G122" s="99"/>
      <c r="H122" s="99"/>
      <c r="I122" s="99"/>
      <c r="J122" s="99"/>
      <c r="K122" s="99"/>
      <c r="L122" s="99"/>
      <c r="M122" s="99"/>
      <c r="N122" s="99"/>
    </row>
    <row r="123" spans="1:14" s="50" customFormat="1" ht="21">
      <c r="A123" s="121">
        <v>46</v>
      </c>
      <c r="B123" s="102" t="s">
        <v>1194</v>
      </c>
      <c r="C123" s="139">
        <v>42.4</v>
      </c>
      <c r="D123" s="121" t="s">
        <v>1195</v>
      </c>
      <c r="E123" s="99"/>
      <c r="F123" s="99"/>
      <c r="G123" s="99"/>
      <c r="H123" s="99"/>
      <c r="I123" s="99"/>
      <c r="J123" s="99"/>
      <c r="K123" s="99"/>
      <c r="L123" s="99"/>
      <c r="M123" s="99"/>
      <c r="N123" s="99"/>
    </row>
    <row r="124" spans="1:14" s="50" customFormat="1" ht="21.75" thickBot="1">
      <c r="A124" s="104" t="s">
        <v>184</v>
      </c>
      <c r="B124" s="127"/>
      <c r="C124" s="140">
        <f>SUM(C111:C123)</f>
        <v>920.1</v>
      </c>
      <c r="D124" s="107">
        <f>C108+C124</f>
        <v>2613.1</v>
      </c>
      <c r="E124" s="99"/>
      <c r="F124" s="99"/>
      <c r="G124" s="99"/>
      <c r="H124" s="99"/>
      <c r="I124" s="99"/>
      <c r="J124" s="99"/>
      <c r="K124" s="99"/>
      <c r="L124" s="99"/>
      <c r="M124" s="99"/>
      <c r="N124" s="99"/>
    </row>
    <row r="125" spans="1:14" s="50" customFormat="1" ht="21.75" thickTop="1">
      <c r="A125" s="108"/>
      <c r="B125" s="119"/>
      <c r="C125" s="145"/>
      <c r="D125" s="110"/>
      <c r="E125" s="99"/>
      <c r="F125" s="99"/>
      <c r="G125" s="99"/>
      <c r="H125" s="99"/>
      <c r="I125" s="99"/>
      <c r="J125" s="99"/>
      <c r="K125" s="99"/>
      <c r="L125" s="99"/>
      <c r="M125" s="99"/>
      <c r="N125" s="99"/>
    </row>
    <row r="126" spans="1:14" s="50" customFormat="1" ht="21">
      <c r="A126" s="97"/>
      <c r="B126" s="166" t="s">
        <v>1221</v>
      </c>
      <c r="C126" s="166"/>
      <c r="D126" s="98"/>
      <c r="E126" s="99"/>
      <c r="F126" s="99"/>
      <c r="G126" s="99"/>
      <c r="H126" s="99"/>
      <c r="I126" s="99"/>
      <c r="J126" s="99"/>
      <c r="K126" s="99"/>
      <c r="L126" s="99"/>
      <c r="M126" s="99"/>
      <c r="N126" s="99"/>
    </row>
    <row r="127" spans="1:14" s="50" customFormat="1" ht="21">
      <c r="A127" s="100" t="s">
        <v>3</v>
      </c>
      <c r="B127" s="100" t="s">
        <v>260</v>
      </c>
      <c r="C127" s="100" t="s">
        <v>234</v>
      </c>
      <c r="D127" s="100" t="s">
        <v>235</v>
      </c>
      <c r="E127" s="99"/>
      <c r="F127" s="99"/>
      <c r="G127" s="99"/>
      <c r="H127" s="99"/>
      <c r="I127" s="99"/>
      <c r="J127" s="99"/>
      <c r="K127" s="99"/>
      <c r="L127" s="99"/>
      <c r="M127" s="99"/>
      <c r="N127" s="99"/>
    </row>
    <row r="128" spans="1:14" s="50" customFormat="1" ht="21">
      <c r="A128" s="121">
        <v>1</v>
      </c>
      <c r="B128" s="157" t="s">
        <v>871</v>
      </c>
      <c r="C128" s="159">
        <v>35.2</v>
      </c>
      <c r="D128" s="158" t="s">
        <v>1222</v>
      </c>
      <c r="E128" s="99"/>
      <c r="F128" s="99"/>
      <c r="G128" s="99"/>
      <c r="H128" s="99"/>
      <c r="I128" s="99"/>
      <c r="J128" s="99"/>
      <c r="K128" s="99"/>
      <c r="L128" s="99"/>
      <c r="M128" s="99"/>
      <c r="N128" s="99"/>
    </row>
    <row r="129" spans="1:14" s="50" customFormat="1" ht="21">
      <c r="A129" s="121">
        <v>2</v>
      </c>
      <c r="B129" s="157" t="s">
        <v>879</v>
      </c>
      <c r="C129" s="159">
        <v>30.2</v>
      </c>
      <c r="D129" s="158" t="s">
        <v>1223</v>
      </c>
      <c r="E129" s="99"/>
      <c r="F129" s="99"/>
      <c r="G129" s="99"/>
      <c r="H129" s="99"/>
      <c r="I129" s="99"/>
      <c r="J129" s="99"/>
      <c r="K129" s="99"/>
      <c r="L129" s="99"/>
      <c r="M129" s="99"/>
      <c r="N129" s="99"/>
    </row>
    <row r="130" spans="1:14" s="50" customFormat="1" ht="21">
      <c r="A130" s="121">
        <v>3</v>
      </c>
      <c r="B130" s="157" t="s">
        <v>556</v>
      </c>
      <c r="C130" s="161">
        <v>42.3</v>
      </c>
      <c r="D130" s="158" t="s">
        <v>1224</v>
      </c>
      <c r="E130" s="99"/>
      <c r="F130" s="99"/>
      <c r="G130" s="99"/>
      <c r="H130" s="99"/>
      <c r="I130" s="99"/>
      <c r="J130" s="99"/>
      <c r="K130" s="99"/>
      <c r="L130" s="99"/>
      <c r="M130" s="99"/>
      <c r="N130" s="99"/>
    </row>
    <row r="131" spans="1:14" s="50" customFormat="1" ht="21">
      <c r="A131" s="121">
        <v>4</v>
      </c>
      <c r="B131" s="157" t="s">
        <v>557</v>
      </c>
      <c r="C131" s="161">
        <v>33.7</v>
      </c>
      <c r="D131" s="158" t="s">
        <v>1225</v>
      </c>
      <c r="E131" s="99"/>
      <c r="F131" s="99"/>
      <c r="G131" s="99"/>
      <c r="H131" s="99"/>
      <c r="I131" s="99"/>
      <c r="J131" s="99"/>
      <c r="K131" s="99"/>
      <c r="L131" s="99"/>
      <c r="M131" s="99"/>
      <c r="N131" s="99"/>
    </row>
    <row r="132" spans="1:14" s="50" customFormat="1" ht="21">
      <c r="A132" s="121">
        <v>5</v>
      </c>
      <c r="B132" s="157" t="s">
        <v>1226</v>
      </c>
      <c r="C132" s="159">
        <v>24.9</v>
      </c>
      <c r="D132" s="158" t="s">
        <v>1227</v>
      </c>
      <c r="E132" s="99"/>
      <c r="F132" s="99"/>
      <c r="G132" s="99"/>
      <c r="H132" s="99"/>
      <c r="I132" s="99"/>
      <c r="J132" s="99"/>
      <c r="K132" s="99"/>
      <c r="L132" s="99"/>
      <c r="M132" s="99"/>
      <c r="N132" s="99"/>
    </row>
    <row r="133" spans="1:14" s="50" customFormat="1" ht="21">
      <c r="A133" s="121">
        <v>6</v>
      </c>
      <c r="B133" s="157" t="s">
        <v>559</v>
      </c>
      <c r="C133" s="159">
        <v>23.3</v>
      </c>
      <c r="D133" s="158" t="s">
        <v>1228</v>
      </c>
      <c r="E133" s="99"/>
      <c r="F133" s="99"/>
      <c r="G133" s="99"/>
      <c r="H133" s="99"/>
      <c r="I133" s="99"/>
      <c r="J133" s="99"/>
      <c r="K133" s="99"/>
      <c r="L133" s="99"/>
      <c r="M133" s="99"/>
      <c r="N133" s="99"/>
    </row>
    <row r="134" spans="1:14" s="50" customFormat="1" ht="21">
      <c r="A134" s="121">
        <v>7</v>
      </c>
      <c r="B134" s="157" t="s">
        <v>894</v>
      </c>
      <c r="C134" s="159">
        <v>35.3</v>
      </c>
      <c r="D134" s="158" t="s">
        <v>1229</v>
      </c>
      <c r="E134" s="99"/>
      <c r="F134" s="99"/>
      <c r="G134" s="99"/>
      <c r="H134" s="99"/>
      <c r="I134" s="99"/>
      <c r="J134" s="99"/>
      <c r="K134" s="99"/>
      <c r="L134" s="99"/>
      <c r="M134" s="99"/>
      <c r="N134" s="99"/>
    </row>
    <row r="135" spans="1:14" s="50" customFormat="1" ht="21">
      <c r="A135" s="121">
        <v>8</v>
      </c>
      <c r="B135" s="157" t="s">
        <v>291</v>
      </c>
      <c r="C135" s="159">
        <v>88.4</v>
      </c>
      <c r="D135" s="158" t="s">
        <v>1230</v>
      </c>
      <c r="E135" s="99"/>
      <c r="F135" s="99"/>
      <c r="G135" s="99"/>
      <c r="H135" s="99"/>
      <c r="I135" s="99"/>
      <c r="J135" s="99"/>
      <c r="K135" s="99"/>
      <c r="L135" s="99"/>
      <c r="M135" s="99"/>
      <c r="N135" s="99"/>
    </row>
    <row r="136" spans="1:14" s="50" customFormat="1" ht="21">
      <c r="A136" s="121">
        <v>9</v>
      </c>
      <c r="B136" s="157" t="s">
        <v>920</v>
      </c>
      <c r="C136" s="159">
        <v>59.4</v>
      </c>
      <c r="D136" s="158" t="s">
        <v>1231</v>
      </c>
      <c r="E136" s="99"/>
      <c r="F136" s="99"/>
      <c r="G136" s="99"/>
      <c r="H136" s="99"/>
      <c r="I136" s="99"/>
      <c r="J136" s="99"/>
      <c r="K136" s="99"/>
      <c r="L136" s="99"/>
      <c r="M136" s="99"/>
      <c r="N136" s="99"/>
    </row>
    <row r="137" spans="1:14" s="50" customFormat="1" ht="21">
      <c r="A137" s="121">
        <v>10</v>
      </c>
      <c r="B137" s="157" t="s">
        <v>585</v>
      </c>
      <c r="C137" s="160">
        <v>16.4</v>
      </c>
      <c r="D137" s="158" t="s">
        <v>1232</v>
      </c>
      <c r="E137" s="99"/>
      <c r="F137" s="99"/>
      <c r="G137" s="99"/>
      <c r="H137" s="99"/>
      <c r="I137" s="99"/>
      <c r="J137" s="99"/>
      <c r="K137" s="99"/>
      <c r="L137" s="99"/>
      <c r="M137" s="99"/>
      <c r="N137" s="99"/>
    </row>
    <row r="138" spans="1:14" s="50" customFormat="1" ht="21">
      <c r="A138" s="121">
        <v>11</v>
      </c>
      <c r="B138" s="102" t="s">
        <v>923</v>
      </c>
      <c r="C138" s="158">
        <v>95.1</v>
      </c>
      <c r="D138" s="158" t="s">
        <v>1233</v>
      </c>
      <c r="E138" s="99"/>
      <c r="F138" s="99"/>
      <c r="G138" s="99"/>
      <c r="H138" s="99"/>
      <c r="I138" s="99"/>
      <c r="J138" s="99"/>
      <c r="K138" s="99"/>
      <c r="L138" s="99"/>
      <c r="M138" s="99"/>
      <c r="N138" s="99"/>
    </row>
    <row r="139" spans="1:14" s="50" customFormat="1" ht="21">
      <c r="A139" s="121">
        <v>12</v>
      </c>
      <c r="B139" s="102" t="s">
        <v>925</v>
      </c>
      <c r="C139" s="158">
        <v>40.7</v>
      </c>
      <c r="D139" s="158" t="s">
        <v>1234</v>
      </c>
      <c r="E139" s="99"/>
      <c r="F139" s="99"/>
      <c r="G139" s="99"/>
      <c r="H139" s="99"/>
      <c r="I139" s="99"/>
      <c r="J139" s="99"/>
      <c r="K139" s="99"/>
      <c r="L139" s="99"/>
      <c r="M139" s="99"/>
      <c r="N139" s="99"/>
    </row>
    <row r="140" spans="1:14" s="50" customFormat="1" ht="21">
      <c r="A140" s="121">
        <v>13</v>
      </c>
      <c r="B140" s="102" t="s">
        <v>925</v>
      </c>
      <c r="C140" s="158">
        <v>40.5</v>
      </c>
      <c r="D140" s="158" t="s">
        <v>1235</v>
      </c>
      <c r="E140" s="99"/>
      <c r="F140" s="99"/>
      <c r="G140" s="99"/>
      <c r="H140" s="99"/>
      <c r="I140" s="99"/>
      <c r="J140" s="99"/>
      <c r="K140" s="99"/>
      <c r="L140" s="99"/>
      <c r="M140" s="99"/>
      <c r="N140" s="99"/>
    </row>
    <row r="141" spans="1:14" s="50" customFormat="1" ht="21">
      <c r="A141" s="121">
        <v>14</v>
      </c>
      <c r="B141" s="102" t="s">
        <v>296</v>
      </c>
      <c r="C141" s="158">
        <v>30.9</v>
      </c>
      <c r="D141" s="158" t="s">
        <v>1236</v>
      </c>
      <c r="E141" s="99"/>
      <c r="F141" s="99"/>
      <c r="G141" s="99"/>
      <c r="H141" s="99"/>
      <c r="I141" s="99"/>
      <c r="J141" s="99"/>
      <c r="K141" s="99"/>
      <c r="L141" s="99"/>
      <c r="M141" s="99"/>
      <c r="N141" s="99"/>
    </row>
    <row r="142" spans="1:14" s="50" customFormat="1" ht="21">
      <c r="A142" s="121">
        <v>15</v>
      </c>
      <c r="B142" s="102" t="s">
        <v>1237</v>
      </c>
      <c r="C142" s="158">
        <v>135.3</v>
      </c>
      <c r="D142" s="158" t="s">
        <v>1238</v>
      </c>
      <c r="E142" s="99"/>
      <c r="F142" s="99"/>
      <c r="G142" s="99"/>
      <c r="H142" s="99"/>
      <c r="I142" s="99"/>
      <c r="J142" s="99"/>
      <c r="K142" s="99"/>
      <c r="L142" s="99"/>
      <c r="M142" s="99"/>
      <c r="N142" s="99"/>
    </row>
    <row r="143" spans="1:14" s="50" customFormat="1" ht="21">
      <c r="A143" s="121">
        <v>16</v>
      </c>
      <c r="B143" s="102" t="s">
        <v>1239</v>
      </c>
      <c r="C143" s="158">
        <v>44.3</v>
      </c>
      <c r="D143" s="158" t="s">
        <v>1240</v>
      </c>
      <c r="E143" s="99"/>
      <c r="F143" s="99"/>
      <c r="G143" s="99"/>
      <c r="H143" s="99"/>
      <c r="I143" s="99"/>
      <c r="J143" s="99"/>
      <c r="K143" s="99"/>
      <c r="L143" s="99"/>
      <c r="M143" s="99"/>
      <c r="N143" s="99"/>
    </row>
    <row r="144" spans="1:14" s="50" customFormat="1" ht="21.75" thickBot="1">
      <c r="A144" s="104" t="s">
        <v>184</v>
      </c>
      <c r="B144" s="127"/>
      <c r="C144" s="140">
        <f>SUM(C128:C143)</f>
        <v>775.9000000000001</v>
      </c>
      <c r="D144" s="105"/>
      <c r="E144" s="99"/>
      <c r="F144" s="99"/>
      <c r="G144" s="99"/>
      <c r="H144" s="99"/>
      <c r="I144" s="99"/>
      <c r="J144" s="99"/>
      <c r="K144" s="99"/>
      <c r="L144" s="99"/>
      <c r="M144" s="99"/>
      <c r="N144" s="99"/>
    </row>
    <row r="145" spans="1:14" s="50" customFormat="1" ht="21.75" thickTop="1">
      <c r="A145" s="97"/>
      <c r="B145" s="166" t="s">
        <v>1221</v>
      </c>
      <c r="C145" s="166"/>
      <c r="D145" s="98"/>
      <c r="E145" s="99"/>
      <c r="F145" s="99"/>
      <c r="G145" s="99"/>
      <c r="H145" s="99"/>
      <c r="I145" s="99"/>
      <c r="J145" s="99"/>
      <c r="K145" s="99"/>
      <c r="L145" s="99"/>
      <c r="M145" s="99"/>
      <c r="N145" s="99"/>
    </row>
    <row r="146" spans="1:14" s="50" customFormat="1" ht="21">
      <c r="A146" s="100" t="s">
        <v>3</v>
      </c>
      <c r="B146" s="100" t="s">
        <v>260</v>
      </c>
      <c r="C146" s="100" t="s">
        <v>234</v>
      </c>
      <c r="D146" s="100" t="s">
        <v>235</v>
      </c>
      <c r="E146" s="99"/>
      <c r="F146" s="99"/>
      <c r="G146" s="99"/>
      <c r="H146" s="99"/>
      <c r="I146" s="99"/>
      <c r="J146" s="99"/>
      <c r="K146" s="99"/>
      <c r="L146" s="99"/>
      <c r="M146" s="99"/>
      <c r="N146" s="99"/>
    </row>
    <row r="147" spans="1:14" s="50" customFormat="1" ht="21">
      <c r="A147" s="121">
        <v>17</v>
      </c>
      <c r="B147" s="102" t="s">
        <v>928</v>
      </c>
      <c r="C147" s="158">
        <v>87.9</v>
      </c>
      <c r="D147" s="158" t="s">
        <v>1241</v>
      </c>
      <c r="E147" s="99"/>
      <c r="F147" s="99"/>
      <c r="G147" s="99"/>
      <c r="H147" s="99"/>
      <c r="I147" s="99"/>
      <c r="J147" s="99"/>
      <c r="K147" s="99"/>
      <c r="L147" s="99"/>
      <c r="M147" s="99"/>
      <c r="N147" s="99"/>
    </row>
    <row r="148" spans="1:14" s="50" customFormat="1" ht="21">
      <c r="A148" s="121">
        <v>18</v>
      </c>
      <c r="B148" s="102" t="s">
        <v>929</v>
      </c>
      <c r="C148" s="158">
        <v>34.3</v>
      </c>
      <c r="D148" s="158" t="s">
        <v>1242</v>
      </c>
      <c r="E148" s="99"/>
      <c r="F148" s="99"/>
      <c r="G148" s="99"/>
      <c r="H148" s="99"/>
      <c r="I148" s="99"/>
      <c r="J148" s="99"/>
      <c r="K148" s="99"/>
      <c r="L148" s="99"/>
      <c r="M148" s="99"/>
      <c r="N148" s="99"/>
    </row>
    <row r="149" spans="1:14" s="50" customFormat="1" ht="21">
      <c r="A149" s="121">
        <v>19</v>
      </c>
      <c r="B149" s="102" t="s">
        <v>304</v>
      </c>
      <c r="C149" s="158">
        <v>40</v>
      </c>
      <c r="D149" s="158" t="s">
        <v>1243</v>
      </c>
      <c r="E149" s="99"/>
      <c r="F149" s="99"/>
      <c r="G149" s="99"/>
      <c r="H149" s="99"/>
      <c r="I149" s="99"/>
      <c r="J149" s="99"/>
      <c r="K149" s="99"/>
      <c r="L149" s="99"/>
      <c r="M149" s="99"/>
      <c r="N149" s="99"/>
    </row>
    <row r="150" spans="1:14" s="50" customFormat="1" ht="21">
      <c r="A150" s="121">
        <v>20</v>
      </c>
      <c r="B150" s="102" t="s">
        <v>1244</v>
      </c>
      <c r="C150" s="158">
        <v>24.6</v>
      </c>
      <c r="D150" s="158" t="s">
        <v>1245</v>
      </c>
      <c r="E150" s="99"/>
      <c r="F150" s="99"/>
      <c r="G150" s="99"/>
      <c r="H150" s="99"/>
      <c r="I150" s="99"/>
      <c r="J150" s="99"/>
      <c r="K150" s="99"/>
      <c r="L150" s="99"/>
      <c r="M150" s="99"/>
      <c r="N150" s="99"/>
    </row>
    <row r="151" spans="1:14" s="50" customFormat="1" ht="21">
      <c r="A151" s="121">
        <v>21</v>
      </c>
      <c r="B151" s="102" t="s">
        <v>1246</v>
      </c>
      <c r="C151" s="158">
        <v>47.5</v>
      </c>
      <c r="D151" s="158" t="s">
        <v>1247</v>
      </c>
      <c r="E151" s="99"/>
      <c r="F151" s="99"/>
      <c r="G151" s="99"/>
      <c r="H151" s="99"/>
      <c r="I151" s="99"/>
      <c r="J151" s="99"/>
      <c r="K151" s="99"/>
      <c r="L151" s="99"/>
      <c r="M151" s="99"/>
      <c r="N151" s="99"/>
    </row>
    <row r="152" spans="1:14" s="50" customFormat="1" ht="21">
      <c r="A152" s="121">
        <v>22</v>
      </c>
      <c r="B152" s="102" t="s">
        <v>1248</v>
      </c>
      <c r="C152" s="158">
        <v>50.1</v>
      </c>
      <c r="D152" s="158" t="s">
        <v>1249</v>
      </c>
      <c r="E152" s="99"/>
      <c r="F152" s="99"/>
      <c r="G152" s="99"/>
      <c r="H152" s="99"/>
      <c r="I152" s="99"/>
      <c r="J152" s="99"/>
      <c r="K152" s="99"/>
      <c r="L152" s="99"/>
      <c r="M152" s="99"/>
      <c r="N152" s="99"/>
    </row>
    <row r="153" spans="1:14" s="50" customFormat="1" ht="21">
      <c r="A153" s="121">
        <v>23</v>
      </c>
      <c r="B153" s="102" t="s">
        <v>1250</v>
      </c>
      <c r="C153" s="158">
        <v>46.3</v>
      </c>
      <c r="D153" s="158" t="s">
        <v>1251</v>
      </c>
      <c r="E153" s="99"/>
      <c r="F153" s="99"/>
      <c r="G153" s="99"/>
      <c r="H153" s="99"/>
      <c r="I153" s="99"/>
      <c r="J153" s="99"/>
      <c r="K153" s="99"/>
      <c r="L153" s="99"/>
      <c r="M153" s="99"/>
      <c r="N153" s="99"/>
    </row>
    <row r="154" spans="1:14" s="50" customFormat="1" ht="21">
      <c r="A154" s="121">
        <v>24</v>
      </c>
      <c r="B154" s="102" t="s">
        <v>955</v>
      </c>
      <c r="C154" s="158">
        <v>28.5</v>
      </c>
      <c r="D154" s="158" t="s">
        <v>1252</v>
      </c>
      <c r="E154" s="99"/>
      <c r="F154" s="99"/>
      <c r="G154" s="99"/>
      <c r="H154" s="99"/>
      <c r="I154" s="99"/>
      <c r="J154" s="99"/>
      <c r="K154" s="99"/>
      <c r="L154" s="99"/>
      <c r="M154" s="99"/>
      <c r="N154" s="99"/>
    </row>
    <row r="155" spans="1:14" s="50" customFormat="1" ht="21">
      <c r="A155" s="121">
        <v>25</v>
      </c>
      <c r="B155" s="102" t="s">
        <v>1253</v>
      </c>
      <c r="C155" s="158">
        <v>63.4</v>
      </c>
      <c r="D155" s="158" t="s">
        <v>1254</v>
      </c>
      <c r="E155" s="99"/>
      <c r="F155" s="99"/>
      <c r="G155" s="99"/>
      <c r="H155" s="99"/>
      <c r="I155" s="99"/>
      <c r="J155" s="99"/>
      <c r="K155" s="99"/>
      <c r="L155" s="99"/>
      <c r="M155" s="99"/>
      <c r="N155" s="99"/>
    </row>
    <row r="156" spans="1:14" s="50" customFormat="1" ht="21">
      <c r="A156" s="121">
        <v>26</v>
      </c>
      <c r="B156" s="102" t="s">
        <v>1255</v>
      </c>
      <c r="C156" s="158">
        <v>50.9</v>
      </c>
      <c r="D156" s="158" t="s">
        <v>1260</v>
      </c>
      <c r="E156" s="99"/>
      <c r="F156" s="99"/>
      <c r="G156" s="99"/>
      <c r="H156" s="99"/>
      <c r="I156" s="99"/>
      <c r="J156" s="99"/>
      <c r="K156" s="99"/>
      <c r="L156" s="99"/>
      <c r="M156" s="99"/>
      <c r="N156" s="99"/>
    </row>
    <row r="157" spans="1:14" s="50" customFormat="1" ht="21">
      <c r="A157" s="121">
        <v>27</v>
      </c>
      <c r="B157" s="102" t="s">
        <v>313</v>
      </c>
      <c r="C157" s="158">
        <v>70</v>
      </c>
      <c r="D157" s="158" t="s">
        <v>1261</v>
      </c>
      <c r="E157" s="99"/>
      <c r="F157" s="99"/>
      <c r="G157" s="99"/>
      <c r="H157" s="99"/>
      <c r="I157" s="99"/>
      <c r="J157" s="99"/>
      <c r="K157" s="99"/>
      <c r="L157" s="99"/>
      <c r="M157" s="99"/>
      <c r="N157" s="99"/>
    </row>
    <row r="158" spans="1:14" s="50" customFormat="1" ht="21">
      <c r="A158" s="121">
        <v>28</v>
      </c>
      <c r="B158" s="102" t="s">
        <v>1256</v>
      </c>
      <c r="C158" s="158">
        <v>56</v>
      </c>
      <c r="D158" s="158" t="s">
        <v>1262</v>
      </c>
      <c r="E158" s="99"/>
      <c r="F158" s="99"/>
      <c r="G158" s="99"/>
      <c r="H158" s="99"/>
      <c r="I158" s="99"/>
      <c r="J158" s="99"/>
      <c r="K158" s="99"/>
      <c r="L158" s="99"/>
      <c r="M158" s="99"/>
      <c r="N158" s="99"/>
    </row>
    <row r="159" spans="1:14" s="50" customFormat="1" ht="21">
      <c r="A159" s="121">
        <v>29</v>
      </c>
      <c r="B159" s="102" t="s">
        <v>310</v>
      </c>
      <c r="C159" s="158">
        <v>42.4</v>
      </c>
      <c r="D159" s="158" t="s">
        <v>1263</v>
      </c>
      <c r="E159" s="99"/>
      <c r="F159" s="99"/>
      <c r="G159" s="99"/>
      <c r="H159" s="99"/>
      <c r="I159" s="99"/>
      <c r="J159" s="99"/>
      <c r="K159" s="99"/>
      <c r="L159" s="99"/>
      <c r="M159" s="99"/>
      <c r="N159" s="99"/>
    </row>
    <row r="160" spans="1:14" s="50" customFormat="1" ht="21">
      <c r="A160" s="121">
        <v>30</v>
      </c>
      <c r="B160" s="102" t="s">
        <v>972</v>
      </c>
      <c r="C160" s="158">
        <v>14.8</v>
      </c>
      <c r="D160" s="158" t="s">
        <v>1264</v>
      </c>
      <c r="E160" s="99"/>
      <c r="F160" s="99"/>
      <c r="G160" s="99"/>
      <c r="H160" s="99"/>
      <c r="I160" s="99"/>
      <c r="J160" s="99"/>
      <c r="K160" s="99"/>
      <c r="L160" s="99"/>
      <c r="M160" s="99"/>
      <c r="N160" s="99"/>
    </row>
    <row r="161" spans="1:14" s="50" customFormat="1" ht="21">
      <c r="A161" s="121">
        <v>31</v>
      </c>
      <c r="B161" s="102" t="s">
        <v>974</v>
      </c>
      <c r="C161" s="158">
        <v>18.5</v>
      </c>
      <c r="D161" s="158" t="s">
        <v>1265</v>
      </c>
      <c r="E161" s="99"/>
      <c r="F161" s="99"/>
      <c r="G161" s="99"/>
      <c r="H161" s="99"/>
      <c r="I161" s="99"/>
      <c r="J161" s="99"/>
      <c r="K161" s="99"/>
      <c r="L161" s="99"/>
      <c r="M161" s="99"/>
      <c r="N161" s="99"/>
    </row>
    <row r="162" spans="1:14" s="50" customFormat="1" ht="21">
      <c r="A162" s="121">
        <v>32</v>
      </c>
      <c r="B162" s="102" t="s">
        <v>315</v>
      </c>
      <c r="C162" s="158">
        <v>35.3</v>
      </c>
      <c r="D162" s="158" t="s">
        <v>1266</v>
      </c>
      <c r="E162" s="99"/>
      <c r="F162" s="99"/>
      <c r="G162" s="99"/>
      <c r="H162" s="99"/>
      <c r="I162" s="99"/>
      <c r="J162" s="99"/>
      <c r="K162" s="99"/>
      <c r="L162" s="99"/>
      <c r="M162" s="99"/>
      <c r="N162" s="99"/>
    </row>
    <row r="163" spans="1:14" s="50" customFormat="1" ht="21">
      <c r="A163" s="121">
        <v>33</v>
      </c>
      <c r="B163" s="102" t="s">
        <v>981</v>
      </c>
      <c r="C163" s="158">
        <v>93.1</v>
      </c>
      <c r="D163" s="158" t="s">
        <v>1267</v>
      </c>
      <c r="E163" s="99"/>
      <c r="F163" s="99"/>
      <c r="G163" s="99"/>
      <c r="H163" s="99"/>
      <c r="I163" s="99"/>
      <c r="J163" s="99"/>
      <c r="K163" s="99"/>
      <c r="L163" s="99"/>
      <c r="M163" s="99"/>
      <c r="N163" s="99"/>
    </row>
    <row r="164" spans="1:14" s="50" customFormat="1" ht="21">
      <c r="A164" s="121">
        <v>34</v>
      </c>
      <c r="B164" s="102" t="s">
        <v>1257</v>
      </c>
      <c r="C164" s="158">
        <v>21.4</v>
      </c>
      <c r="D164" s="158" t="s">
        <v>1268</v>
      </c>
      <c r="E164" s="99"/>
      <c r="F164" s="99"/>
      <c r="G164" s="99"/>
      <c r="H164" s="99"/>
      <c r="I164" s="99"/>
      <c r="J164" s="99"/>
      <c r="K164" s="99"/>
      <c r="L164" s="99"/>
      <c r="M164" s="99"/>
      <c r="N164" s="99"/>
    </row>
    <row r="165" spans="1:14" s="50" customFormat="1" ht="21">
      <c r="A165" s="121">
        <v>35</v>
      </c>
      <c r="B165" s="102" t="s">
        <v>308</v>
      </c>
      <c r="C165" s="158">
        <v>20.1</v>
      </c>
      <c r="D165" s="158" t="s">
        <v>1269</v>
      </c>
      <c r="E165" s="99"/>
      <c r="F165" s="99"/>
      <c r="G165" s="99"/>
      <c r="H165" s="99"/>
      <c r="I165" s="99"/>
      <c r="J165" s="99"/>
      <c r="K165" s="99"/>
      <c r="L165" s="99"/>
      <c r="M165" s="99"/>
      <c r="N165" s="99"/>
    </row>
    <row r="166" spans="1:14" s="50" customFormat="1" ht="21">
      <c r="A166" s="121">
        <v>36</v>
      </c>
      <c r="B166" s="102" t="s">
        <v>1258</v>
      </c>
      <c r="C166" s="158">
        <v>64.3</v>
      </c>
      <c r="D166" s="158" t="s">
        <v>1259</v>
      </c>
      <c r="E166" s="99"/>
      <c r="F166" s="99"/>
      <c r="G166" s="99"/>
      <c r="H166" s="99"/>
      <c r="I166" s="99"/>
      <c r="J166" s="99"/>
      <c r="K166" s="99"/>
      <c r="L166" s="99"/>
      <c r="M166" s="99"/>
      <c r="N166" s="99"/>
    </row>
    <row r="167" spans="1:14" s="50" customFormat="1" ht="21">
      <c r="A167" s="121">
        <v>37</v>
      </c>
      <c r="B167" s="102" t="s">
        <v>1270</v>
      </c>
      <c r="C167" s="158">
        <v>82.7</v>
      </c>
      <c r="D167" s="158" t="s">
        <v>1271</v>
      </c>
      <c r="E167" s="99"/>
      <c r="F167" s="99"/>
      <c r="G167" s="99"/>
      <c r="H167" s="99"/>
      <c r="I167" s="99"/>
      <c r="J167" s="99"/>
      <c r="K167" s="99"/>
      <c r="L167" s="99"/>
      <c r="M167" s="99"/>
      <c r="N167" s="99"/>
    </row>
    <row r="168" spans="1:14" s="50" customFormat="1" ht="21">
      <c r="A168" s="121">
        <v>38</v>
      </c>
      <c r="B168" s="102" t="s">
        <v>1272</v>
      </c>
      <c r="C168" s="158">
        <v>24.8</v>
      </c>
      <c r="D168" s="158" t="s">
        <v>1273</v>
      </c>
      <c r="E168" s="99"/>
      <c r="F168" s="99"/>
      <c r="G168" s="99"/>
      <c r="H168" s="99"/>
      <c r="I168" s="99"/>
      <c r="J168" s="99"/>
      <c r="K168" s="99"/>
      <c r="L168" s="99"/>
      <c r="M168" s="99"/>
      <c r="N168" s="99"/>
    </row>
    <row r="169" spans="1:14" s="50" customFormat="1" ht="21">
      <c r="A169" s="121">
        <v>39</v>
      </c>
      <c r="B169" s="102" t="s">
        <v>1274</v>
      </c>
      <c r="C169" s="158">
        <v>73.6</v>
      </c>
      <c r="D169" s="158" t="s">
        <v>1275</v>
      </c>
      <c r="E169" s="99"/>
      <c r="F169" s="99"/>
      <c r="G169" s="99"/>
      <c r="H169" s="99"/>
      <c r="I169" s="99"/>
      <c r="J169" s="99"/>
      <c r="K169" s="99"/>
      <c r="L169" s="99"/>
      <c r="M169" s="99"/>
      <c r="N169" s="99"/>
    </row>
    <row r="170" spans="1:14" s="50" customFormat="1" ht="21">
      <c r="A170" s="121">
        <v>40</v>
      </c>
      <c r="B170" s="157" t="s">
        <v>1276</v>
      </c>
      <c r="C170" s="158">
        <v>89</v>
      </c>
      <c r="D170" s="158" t="s">
        <v>1277</v>
      </c>
      <c r="E170" s="99"/>
      <c r="F170" s="99"/>
      <c r="G170" s="99"/>
      <c r="H170" s="99"/>
      <c r="I170" s="99"/>
      <c r="J170" s="99"/>
      <c r="K170" s="99"/>
      <c r="L170" s="99"/>
      <c r="M170" s="99"/>
      <c r="N170" s="99"/>
    </row>
    <row r="171" spans="1:14" s="50" customFormat="1" ht="21">
      <c r="A171" s="121">
        <v>41</v>
      </c>
      <c r="B171" s="157" t="s">
        <v>1278</v>
      </c>
      <c r="C171" s="158">
        <v>147.5</v>
      </c>
      <c r="D171" s="158" t="s">
        <v>1279</v>
      </c>
      <c r="E171" s="99"/>
      <c r="F171" s="99"/>
      <c r="G171" s="99"/>
      <c r="H171" s="99"/>
      <c r="I171" s="99"/>
      <c r="J171" s="99"/>
      <c r="K171" s="99"/>
      <c r="L171" s="99"/>
      <c r="M171" s="99"/>
      <c r="N171" s="99"/>
    </row>
    <row r="172" spans="1:14" s="50" customFormat="1" ht="21">
      <c r="A172" s="121">
        <v>42</v>
      </c>
      <c r="B172" s="157" t="s">
        <v>1280</v>
      </c>
      <c r="C172" s="158">
        <v>27.5</v>
      </c>
      <c r="D172" s="158" t="s">
        <v>1281</v>
      </c>
      <c r="E172" s="99"/>
      <c r="F172" s="99"/>
      <c r="G172" s="99"/>
      <c r="H172" s="99"/>
      <c r="I172" s="99"/>
      <c r="J172" s="99"/>
      <c r="K172" s="99"/>
      <c r="L172" s="99"/>
      <c r="M172" s="99"/>
      <c r="N172" s="99"/>
    </row>
    <row r="173" spans="1:14" s="50" customFormat="1" ht="21">
      <c r="A173" s="121">
        <v>43</v>
      </c>
      <c r="B173" s="157" t="s">
        <v>1282</v>
      </c>
      <c r="C173" s="158">
        <v>33.7</v>
      </c>
      <c r="D173" s="158" t="s">
        <v>1283</v>
      </c>
      <c r="E173" s="99"/>
      <c r="F173" s="99"/>
      <c r="G173" s="99"/>
      <c r="H173" s="99"/>
      <c r="I173" s="99"/>
      <c r="J173" s="99"/>
      <c r="K173" s="99"/>
      <c r="L173" s="99"/>
      <c r="M173" s="99"/>
      <c r="N173" s="99"/>
    </row>
    <row r="174" spans="1:14" s="50" customFormat="1" ht="21">
      <c r="A174" s="121">
        <v>44</v>
      </c>
      <c r="B174" s="157" t="s">
        <v>1284</v>
      </c>
      <c r="C174" s="158">
        <v>41.5</v>
      </c>
      <c r="D174" s="158" t="s">
        <v>1285</v>
      </c>
      <c r="E174" s="99"/>
      <c r="F174" s="99"/>
      <c r="G174" s="99"/>
      <c r="H174" s="99"/>
      <c r="I174" s="99"/>
      <c r="J174" s="99"/>
      <c r="K174" s="99"/>
      <c r="L174" s="99"/>
      <c r="M174" s="99"/>
      <c r="N174" s="99"/>
    </row>
    <row r="175" spans="1:14" s="50" customFormat="1" ht="21">
      <c r="A175" s="121">
        <v>45</v>
      </c>
      <c r="B175" s="157" t="s">
        <v>998</v>
      </c>
      <c r="C175" s="158">
        <v>126.2</v>
      </c>
      <c r="D175" s="158" t="s">
        <v>1286</v>
      </c>
      <c r="E175" s="99"/>
      <c r="F175" s="99"/>
      <c r="G175" s="99"/>
      <c r="H175" s="99"/>
      <c r="I175" s="99"/>
      <c r="J175" s="99"/>
      <c r="K175" s="99"/>
      <c r="L175" s="99"/>
      <c r="M175" s="99"/>
      <c r="N175" s="99"/>
    </row>
    <row r="176" spans="1:14" s="50" customFormat="1" ht="21">
      <c r="A176" s="121">
        <v>46</v>
      </c>
      <c r="B176" s="157" t="s">
        <v>1287</v>
      </c>
      <c r="C176" s="158">
        <v>52</v>
      </c>
      <c r="D176" s="158" t="s">
        <v>1288</v>
      </c>
      <c r="E176" s="99"/>
      <c r="F176" s="99"/>
      <c r="G176" s="99"/>
      <c r="H176" s="99"/>
      <c r="I176" s="99"/>
      <c r="J176" s="99"/>
      <c r="K176" s="99"/>
      <c r="L176" s="99"/>
      <c r="M176" s="99"/>
      <c r="N176" s="99"/>
    </row>
    <row r="177" spans="1:14" s="50" customFormat="1" ht="21">
      <c r="A177" s="121">
        <v>47</v>
      </c>
      <c r="B177" s="157" t="s">
        <v>1289</v>
      </c>
      <c r="C177" s="158">
        <v>32.1</v>
      </c>
      <c r="D177" s="158" t="s">
        <v>1290</v>
      </c>
      <c r="E177" s="99"/>
      <c r="F177" s="99"/>
      <c r="G177" s="99"/>
      <c r="H177" s="99"/>
      <c r="I177" s="99"/>
      <c r="J177" s="99"/>
      <c r="K177" s="99"/>
      <c r="L177" s="99"/>
      <c r="M177" s="99"/>
      <c r="N177" s="99"/>
    </row>
    <row r="178" spans="1:14" s="50" customFormat="1" ht="21">
      <c r="A178" s="121">
        <v>48</v>
      </c>
      <c r="B178" s="157" t="s">
        <v>1291</v>
      </c>
      <c r="C178" s="158">
        <v>48.3</v>
      </c>
      <c r="D178" s="158" t="s">
        <v>1292</v>
      </c>
      <c r="E178" s="99"/>
      <c r="F178" s="99"/>
      <c r="G178" s="99"/>
      <c r="H178" s="99"/>
      <c r="I178" s="99"/>
      <c r="J178" s="99"/>
      <c r="K178" s="99"/>
      <c r="L178" s="99"/>
      <c r="M178" s="99"/>
      <c r="N178" s="99"/>
    </row>
    <row r="179" spans="1:14" s="50" customFormat="1" ht="21">
      <c r="A179" s="121">
        <v>49</v>
      </c>
      <c r="B179" s="157" t="s">
        <v>1006</v>
      </c>
      <c r="C179" s="158">
        <v>149.7</v>
      </c>
      <c r="D179" s="158" t="s">
        <v>1293</v>
      </c>
      <c r="E179" s="99"/>
      <c r="F179" s="99"/>
      <c r="G179" s="99"/>
      <c r="H179" s="99"/>
      <c r="I179" s="99"/>
      <c r="J179" s="99"/>
      <c r="K179" s="99"/>
      <c r="L179" s="99"/>
      <c r="M179" s="99"/>
      <c r="N179" s="99"/>
    </row>
    <row r="180" spans="1:14" s="50" customFormat="1" ht="21.75" thickBot="1">
      <c r="A180" s="104" t="s">
        <v>184</v>
      </c>
      <c r="B180" s="127"/>
      <c r="C180" s="140">
        <f>SUM(C147:C179)</f>
        <v>1837.9999999999998</v>
      </c>
      <c r="D180" s="105"/>
      <c r="E180" s="99"/>
      <c r="F180" s="99"/>
      <c r="G180" s="99"/>
      <c r="H180" s="99"/>
      <c r="I180" s="99"/>
      <c r="J180" s="99"/>
      <c r="K180" s="99"/>
      <c r="L180" s="99"/>
      <c r="M180" s="99"/>
      <c r="N180" s="99"/>
    </row>
    <row r="181" spans="1:14" s="50" customFormat="1" ht="21.75" thickTop="1">
      <c r="A181" s="97"/>
      <c r="B181" s="166" t="s">
        <v>1221</v>
      </c>
      <c r="C181" s="166"/>
      <c r="D181" s="98"/>
      <c r="E181" s="99"/>
      <c r="F181" s="99"/>
      <c r="G181" s="99"/>
      <c r="H181" s="99"/>
      <c r="I181" s="99"/>
      <c r="J181" s="99"/>
      <c r="K181" s="99"/>
      <c r="L181" s="99"/>
      <c r="M181" s="99"/>
      <c r="N181" s="99"/>
    </row>
    <row r="182" spans="1:14" s="50" customFormat="1" ht="21">
      <c r="A182" s="100" t="s">
        <v>3</v>
      </c>
      <c r="B182" s="100" t="s">
        <v>260</v>
      </c>
      <c r="C182" s="100" t="s">
        <v>234</v>
      </c>
      <c r="D182" s="100" t="s">
        <v>235</v>
      </c>
      <c r="E182" s="99"/>
      <c r="F182" s="99"/>
      <c r="G182" s="99"/>
      <c r="H182" s="99"/>
      <c r="I182" s="99"/>
      <c r="J182" s="99"/>
      <c r="K182" s="99"/>
      <c r="L182" s="99"/>
      <c r="M182" s="99"/>
      <c r="N182" s="99"/>
    </row>
    <row r="183" spans="1:14" s="50" customFormat="1" ht="21">
      <c r="A183" s="121">
        <v>50</v>
      </c>
      <c r="B183" s="157" t="s">
        <v>1294</v>
      </c>
      <c r="C183" s="158">
        <v>146.2</v>
      </c>
      <c r="D183" s="158" t="s">
        <v>1295</v>
      </c>
      <c r="E183" s="99"/>
      <c r="F183" s="99"/>
      <c r="G183" s="99"/>
      <c r="H183" s="99"/>
      <c r="I183" s="99"/>
      <c r="J183" s="99"/>
      <c r="K183" s="99"/>
      <c r="L183" s="99"/>
      <c r="M183" s="99"/>
      <c r="N183" s="99"/>
    </row>
    <row r="184" spans="1:14" s="50" customFormat="1" ht="21">
      <c r="A184" s="121">
        <v>51</v>
      </c>
      <c r="B184" s="157" t="s">
        <v>1296</v>
      </c>
      <c r="C184" s="158">
        <v>45.8</v>
      </c>
      <c r="D184" s="158" t="s">
        <v>1297</v>
      </c>
      <c r="E184" s="99"/>
      <c r="F184" s="99"/>
      <c r="G184" s="99"/>
      <c r="H184" s="99"/>
      <c r="I184" s="99"/>
      <c r="J184" s="99"/>
      <c r="K184" s="99"/>
      <c r="L184" s="99"/>
      <c r="M184" s="99"/>
      <c r="N184" s="99"/>
    </row>
    <row r="185" spans="1:14" s="50" customFormat="1" ht="21">
      <c r="A185" s="121">
        <v>52</v>
      </c>
      <c r="B185" s="157" t="s">
        <v>1298</v>
      </c>
      <c r="C185" s="158">
        <v>37.7</v>
      </c>
      <c r="D185" s="158" t="s">
        <v>1299</v>
      </c>
      <c r="E185" s="99"/>
      <c r="F185" s="99"/>
      <c r="G185" s="99"/>
      <c r="H185" s="99"/>
      <c r="I185" s="99"/>
      <c r="J185" s="99"/>
      <c r="K185" s="99"/>
      <c r="L185" s="99"/>
      <c r="M185" s="99"/>
      <c r="N185" s="99"/>
    </row>
    <row r="186" spans="1:14" s="50" customFormat="1" ht="21">
      <c r="A186" s="121">
        <v>53</v>
      </c>
      <c r="B186" s="157" t="s">
        <v>1300</v>
      </c>
      <c r="C186" s="158">
        <v>27</v>
      </c>
      <c r="D186" s="158" t="s">
        <v>1301</v>
      </c>
      <c r="E186" s="99"/>
      <c r="F186" s="99"/>
      <c r="G186" s="99"/>
      <c r="H186" s="99"/>
      <c r="I186" s="99"/>
      <c r="J186" s="99"/>
      <c r="K186" s="99"/>
      <c r="L186" s="99"/>
      <c r="M186" s="99"/>
      <c r="N186" s="99"/>
    </row>
    <row r="187" spans="1:14" s="50" customFormat="1" ht="21">
      <c r="A187" s="121">
        <v>54</v>
      </c>
      <c r="B187" s="157" t="s">
        <v>1012</v>
      </c>
      <c r="C187" s="158">
        <v>69.6</v>
      </c>
      <c r="D187" s="158" t="s">
        <v>1302</v>
      </c>
      <c r="E187" s="99"/>
      <c r="F187" s="99"/>
      <c r="G187" s="99"/>
      <c r="H187" s="99"/>
      <c r="I187" s="99"/>
      <c r="J187" s="99"/>
      <c r="K187" s="99"/>
      <c r="M187" s="99"/>
      <c r="N187" s="99"/>
    </row>
    <row r="188" spans="1:14" s="50" customFormat="1" ht="21">
      <c r="A188" s="121">
        <v>55</v>
      </c>
      <c r="B188" s="157" t="s">
        <v>1014</v>
      </c>
      <c r="C188" s="158">
        <v>21.5</v>
      </c>
      <c r="D188" s="158" t="s">
        <v>1303</v>
      </c>
      <c r="E188" s="99"/>
      <c r="F188" s="99"/>
      <c r="G188" s="99"/>
      <c r="H188" s="99"/>
      <c r="I188" s="99"/>
      <c r="J188" s="99"/>
      <c r="K188" s="99"/>
      <c r="L188" s="99"/>
      <c r="M188" s="99"/>
      <c r="N188" s="99"/>
    </row>
    <row r="189" spans="1:14" s="50" customFormat="1" ht="21">
      <c r="A189" s="121">
        <v>56</v>
      </c>
      <c r="B189" s="157" t="s">
        <v>1016</v>
      </c>
      <c r="C189" s="158">
        <v>22.3</v>
      </c>
      <c r="D189" s="158" t="s">
        <v>1304</v>
      </c>
      <c r="E189" s="99"/>
      <c r="F189" s="99"/>
      <c r="G189" s="99"/>
      <c r="H189" s="99"/>
      <c r="I189" s="99"/>
      <c r="J189" s="99"/>
      <c r="K189" s="99"/>
      <c r="L189" s="99"/>
      <c r="M189" s="99"/>
      <c r="N189" s="99"/>
    </row>
    <row r="190" spans="1:14" s="50" customFormat="1" ht="21">
      <c r="A190" s="121">
        <v>57</v>
      </c>
      <c r="B190" s="157" t="s">
        <v>1018</v>
      </c>
      <c r="C190" s="158">
        <v>29.4</v>
      </c>
      <c r="D190" s="158" t="s">
        <v>1305</v>
      </c>
      <c r="E190" s="99"/>
      <c r="F190" s="99"/>
      <c r="G190" s="99"/>
      <c r="H190" s="99"/>
      <c r="I190" s="99"/>
      <c r="J190" s="99"/>
      <c r="K190" s="99"/>
      <c r="L190" s="99"/>
      <c r="M190" s="99"/>
      <c r="N190" s="99"/>
    </row>
    <row r="191" spans="1:14" s="50" customFormat="1" ht="21">
      <c r="A191" s="121">
        <v>58</v>
      </c>
      <c r="B191" s="157" t="s">
        <v>1306</v>
      </c>
      <c r="C191" s="158">
        <v>29.1</v>
      </c>
      <c r="D191" s="158" t="s">
        <v>1307</v>
      </c>
      <c r="E191" s="99"/>
      <c r="F191" s="99"/>
      <c r="G191" s="99"/>
      <c r="H191" s="99"/>
      <c r="I191" s="99"/>
      <c r="J191" s="99"/>
      <c r="K191" s="99"/>
      <c r="L191" s="99"/>
      <c r="M191" s="99"/>
      <c r="N191" s="99"/>
    </row>
    <row r="192" spans="1:14" s="50" customFormat="1" ht="21">
      <c r="A192" s="121">
        <v>59</v>
      </c>
      <c r="B192" s="157" t="s">
        <v>1308</v>
      </c>
      <c r="C192" s="158">
        <v>71.2</v>
      </c>
      <c r="D192" s="158" t="s">
        <v>1309</v>
      </c>
      <c r="E192" s="99"/>
      <c r="F192" s="99"/>
      <c r="G192" s="99"/>
      <c r="H192" s="99"/>
      <c r="I192" s="99"/>
      <c r="J192" s="99"/>
      <c r="K192" s="99"/>
      <c r="L192" s="99"/>
      <c r="M192" s="99"/>
      <c r="N192" s="99"/>
    </row>
    <row r="193" spans="1:14" s="50" customFormat="1" ht="21">
      <c r="A193" s="121">
        <v>60</v>
      </c>
      <c r="B193" s="157" t="s">
        <v>1022</v>
      </c>
      <c r="C193" s="158">
        <v>21</v>
      </c>
      <c r="D193" s="158" t="s">
        <v>1310</v>
      </c>
      <c r="E193" s="99"/>
      <c r="F193" s="99"/>
      <c r="G193" s="99"/>
      <c r="H193" s="99"/>
      <c r="I193" s="99"/>
      <c r="J193" s="99"/>
      <c r="K193" s="99"/>
      <c r="L193" s="99"/>
      <c r="M193" s="99"/>
      <c r="N193" s="99"/>
    </row>
    <row r="194" spans="1:14" s="50" customFormat="1" ht="21">
      <c r="A194" s="121">
        <v>61</v>
      </c>
      <c r="B194" s="157" t="s">
        <v>1311</v>
      </c>
      <c r="C194" s="158">
        <v>27.5</v>
      </c>
      <c r="D194" s="158" t="s">
        <v>1312</v>
      </c>
      <c r="E194" s="99"/>
      <c r="F194" s="99"/>
      <c r="G194" s="99"/>
      <c r="H194" s="99"/>
      <c r="I194" s="99"/>
      <c r="J194" s="99"/>
      <c r="K194" s="99"/>
      <c r="L194" s="99"/>
      <c r="M194" s="99"/>
      <c r="N194" s="99"/>
    </row>
    <row r="195" spans="1:14" s="50" customFormat="1" ht="21">
      <c r="A195" s="121">
        <v>62</v>
      </c>
      <c r="B195" s="157" t="s">
        <v>1313</v>
      </c>
      <c r="C195" s="158">
        <v>30.1</v>
      </c>
      <c r="D195" s="158" t="s">
        <v>1314</v>
      </c>
      <c r="E195" s="99"/>
      <c r="F195" s="99"/>
      <c r="G195" s="99"/>
      <c r="H195" s="99"/>
      <c r="I195" s="99"/>
      <c r="J195" s="99"/>
      <c r="K195" s="99"/>
      <c r="L195" s="99"/>
      <c r="M195" s="99"/>
      <c r="N195" s="99"/>
    </row>
    <row r="196" spans="1:14" s="50" customFormat="1" ht="21">
      <c r="A196" s="121">
        <v>63</v>
      </c>
      <c r="B196" s="157" t="s">
        <v>1061</v>
      </c>
      <c r="C196" s="158">
        <v>26.5</v>
      </c>
      <c r="D196" s="158" t="s">
        <v>1315</v>
      </c>
      <c r="E196" s="99"/>
      <c r="F196" s="99"/>
      <c r="G196" s="99"/>
      <c r="H196" s="99"/>
      <c r="I196" s="99"/>
      <c r="J196" s="99"/>
      <c r="K196" s="99"/>
      <c r="L196" s="99"/>
      <c r="M196" s="99"/>
      <c r="N196" s="99"/>
    </row>
    <row r="197" spans="1:14" s="50" customFormat="1" ht="21">
      <c r="A197" s="121">
        <v>64</v>
      </c>
      <c r="B197" s="157" t="s">
        <v>1316</v>
      </c>
      <c r="C197" s="158">
        <v>72.7</v>
      </c>
      <c r="D197" s="158" t="s">
        <v>1317</v>
      </c>
      <c r="E197" s="99"/>
      <c r="F197" s="99"/>
      <c r="G197" s="99"/>
      <c r="H197" s="99"/>
      <c r="I197" s="99"/>
      <c r="J197" s="99"/>
      <c r="K197" s="99"/>
      <c r="L197" s="99"/>
      <c r="M197" s="99"/>
      <c r="N197" s="99"/>
    </row>
    <row r="198" spans="1:14" s="50" customFormat="1" ht="21">
      <c r="A198" s="121">
        <v>65</v>
      </c>
      <c r="B198" s="157" t="s">
        <v>1318</v>
      </c>
      <c r="C198" s="158">
        <v>78.7</v>
      </c>
      <c r="D198" s="158" t="s">
        <v>1319</v>
      </c>
      <c r="E198" s="99"/>
      <c r="F198" s="99"/>
      <c r="G198" s="99"/>
      <c r="H198" s="99"/>
      <c r="I198" s="99"/>
      <c r="J198" s="99"/>
      <c r="K198" s="99"/>
      <c r="L198" s="99"/>
      <c r="M198" s="99"/>
      <c r="N198" s="99"/>
    </row>
    <row r="199" spans="1:14" s="50" customFormat="1" ht="21">
      <c r="A199" s="121">
        <v>66</v>
      </c>
      <c r="B199" s="102" t="s">
        <v>1320</v>
      </c>
      <c r="C199" s="103">
        <v>117.7</v>
      </c>
      <c r="D199" s="158" t="s">
        <v>1321</v>
      </c>
      <c r="E199" s="99"/>
      <c r="F199" s="99"/>
      <c r="G199" s="99"/>
      <c r="H199" s="99"/>
      <c r="I199" s="99"/>
      <c r="J199" s="99"/>
      <c r="K199" s="99"/>
      <c r="L199" s="99"/>
      <c r="M199" s="99"/>
      <c r="N199" s="99"/>
    </row>
    <row r="200" spans="1:14" s="50" customFormat="1" ht="21">
      <c r="A200" s="121">
        <v>67</v>
      </c>
      <c r="B200" s="102" t="s">
        <v>349</v>
      </c>
      <c r="C200" s="103">
        <v>34.7</v>
      </c>
      <c r="D200" s="158" t="s">
        <v>1322</v>
      </c>
      <c r="E200" s="99"/>
      <c r="F200" s="99"/>
      <c r="G200" s="99"/>
      <c r="H200" s="99"/>
      <c r="I200" s="99"/>
      <c r="J200" s="99"/>
      <c r="K200" s="99"/>
      <c r="L200" s="99"/>
      <c r="M200" s="99"/>
      <c r="N200" s="99"/>
    </row>
    <row r="201" spans="1:14" s="50" customFormat="1" ht="21">
      <c r="A201" s="121">
        <v>68</v>
      </c>
      <c r="B201" s="102" t="s">
        <v>1093</v>
      </c>
      <c r="C201" s="103">
        <v>47.9</v>
      </c>
      <c r="D201" s="158" t="s">
        <v>1323</v>
      </c>
      <c r="E201" s="99"/>
      <c r="F201" s="99"/>
      <c r="G201" s="99"/>
      <c r="H201" s="99"/>
      <c r="I201" s="99"/>
      <c r="J201" s="99"/>
      <c r="K201" s="99"/>
      <c r="L201" s="99"/>
      <c r="M201" s="99"/>
      <c r="N201" s="99"/>
    </row>
    <row r="202" spans="1:14" s="50" customFormat="1" ht="21">
      <c r="A202" s="121">
        <v>69</v>
      </c>
      <c r="B202" s="102" t="s">
        <v>1095</v>
      </c>
      <c r="C202" s="103">
        <v>137.3</v>
      </c>
      <c r="D202" s="158" t="s">
        <v>1324</v>
      </c>
      <c r="E202" s="99"/>
      <c r="F202" s="99"/>
      <c r="G202" s="99"/>
      <c r="H202" s="99"/>
      <c r="I202" s="99"/>
      <c r="J202" s="99"/>
      <c r="K202" s="99"/>
      <c r="L202" s="99"/>
      <c r="M202" s="99"/>
      <c r="N202" s="99"/>
    </row>
    <row r="203" spans="1:14" s="50" customFormat="1" ht="21">
      <c r="A203" s="121">
        <v>70</v>
      </c>
      <c r="B203" s="102" t="s">
        <v>1325</v>
      </c>
      <c r="C203" s="103">
        <v>46.5</v>
      </c>
      <c r="D203" s="158" t="s">
        <v>1326</v>
      </c>
      <c r="E203" s="99"/>
      <c r="F203" s="99"/>
      <c r="G203" s="99"/>
      <c r="H203" s="99"/>
      <c r="I203" s="99"/>
      <c r="J203" s="99"/>
      <c r="K203" s="99"/>
      <c r="L203" s="99"/>
      <c r="M203" s="99"/>
      <c r="N203" s="99"/>
    </row>
    <row r="204" spans="1:14" s="50" customFormat="1" ht="21">
      <c r="A204" s="121">
        <v>71</v>
      </c>
      <c r="B204" s="102" t="s">
        <v>1109</v>
      </c>
      <c r="C204" s="103">
        <v>162.3</v>
      </c>
      <c r="D204" s="158" t="s">
        <v>1327</v>
      </c>
      <c r="E204" s="99"/>
      <c r="F204" s="99"/>
      <c r="G204" s="99"/>
      <c r="H204" s="99"/>
      <c r="I204" s="99"/>
      <c r="J204" s="99"/>
      <c r="K204" s="99"/>
      <c r="L204" s="99"/>
      <c r="M204" s="99"/>
      <c r="N204" s="99"/>
    </row>
    <row r="205" spans="1:14" s="50" customFormat="1" ht="21">
      <c r="A205" s="121">
        <v>72</v>
      </c>
      <c r="B205" s="102" t="s">
        <v>1117</v>
      </c>
      <c r="C205" s="103">
        <v>36.9</v>
      </c>
      <c r="D205" s="158" t="s">
        <v>1328</v>
      </c>
      <c r="E205" s="99"/>
      <c r="F205" s="99"/>
      <c r="G205" s="99"/>
      <c r="H205" s="99"/>
      <c r="I205" s="99"/>
      <c r="J205" s="99"/>
      <c r="K205" s="99"/>
      <c r="L205" s="99"/>
      <c r="M205" s="99"/>
      <c r="N205" s="99"/>
    </row>
    <row r="206" spans="1:14" s="50" customFormat="1" ht="21">
      <c r="A206" s="121">
        <v>73</v>
      </c>
      <c r="B206" s="102" t="s">
        <v>1119</v>
      </c>
      <c r="C206" s="103">
        <v>42.6</v>
      </c>
      <c r="D206" s="158" t="s">
        <v>1329</v>
      </c>
      <c r="E206" s="99"/>
      <c r="F206" s="99"/>
      <c r="G206" s="99"/>
      <c r="H206" s="99"/>
      <c r="I206" s="99"/>
      <c r="J206" s="99"/>
      <c r="K206" s="99"/>
      <c r="L206" s="99"/>
      <c r="M206" s="99"/>
      <c r="N206" s="99"/>
    </row>
    <row r="207" spans="1:14" s="50" customFormat="1" ht="21">
      <c r="A207" s="121">
        <v>74</v>
      </c>
      <c r="B207" s="102" t="s">
        <v>1121</v>
      </c>
      <c r="C207" s="103">
        <v>37.6</v>
      </c>
      <c r="D207" s="158" t="s">
        <v>1330</v>
      </c>
      <c r="E207" s="99"/>
      <c r="F207" s="99"/>
      <c r="G207" s="99"/>
      <c r="H207" s="99"/>
      <c r="I207" s="99"/>
      <c r="J207" s="99"/>
      <c r="K207" s="99"/>
      <c r="L207" s="99"/>
      <c r="M207" s="99"/>
      <c r="N207" s="99"/>
    </row>
    <row r="208" spans="1:14" s="50" customFormat="1" ht="21">
      <c r="A208" s="121">
        <v>75</v>
      </c>
      <c r="B208" s="102" t="s">
        <v>1123</v>
      </c>
      <c r="C208" s="103">
        <v>48.2</v>
      </c>
      <c r="D208" s="158" t="s">
        <v>1331</v>
      </c>
      <c r="E208" s="99"/>
      <c r="F208" s="99"/>
      <c r="G208" s="99"/>
      <c r="H208" s="99"/>
      <c r="I208" s="99"/>
      <c r="J208" s="99"/>
      <c r="K208" s="99"/>
      <c r="L208" s="99"/>
      <c r="M208" s="99"/>
      <c r="N208" s="99"/>
    </row>
    <row r="209" spans="1:14" s="50" customFormat="1" ht="21">
      <c r="A209" s="121">
        <v>76</v>
      </c>
      <c r="B209" s="102" t="s">
        <v>1127</v>
      </c>
      <c r="C209" s="103">
        <v>38.5</v>
      </c>
      <c r="D209" s="158" t="s">
        <v>1332</v>
      </c>
      <c r="E209" s="99"/>
      <c r="F209" s="99"/>
      <c r="G209" s="99"/>
      <c r="H209" s="99"/>
      <c r="I209" s="99"/>
      <c r="J209" s="99"/>
      <c r="K209" s="99"/>
      <c r="L209" s="99"/>
      <c r="M209" s="99"/>
      <c r="N209" s="99"/>
    </row>
    <row r="210" spans="1:14" s="50" customFormat="1" ht="21">
      <c r="A210" s="121">
        <v>77</v>
      </c>
      <c r="B210" s="102" t="s">
        <v>1134</v>
      </c>
      <c r="C210" s="103">
        <v>55.1</v>
      </c>
      <c r="D210" s="158" t="s">
        <v>1333</v>
      </c>
      <c r="E210" s="99"/>
      <c r="F210" s="99"/>
      <c r="G210" s="99"/>
      <c r="H210" s="99"/>
      <c r="I210" s="99"/>
      <c r="J210" s="99"/>
      <c r="K210" s="99"/>
      <c r="L210" s="99"/>
      <c r="M210" s="99"/>
      <c r="N210" s="99"/>
    </row>
    <row r="211" spans="1:14" s="50" customFormat="1" ht="21">
      <c r="A211" s="121">
        <v>78</v>
      </c>
      <c r="B211" s="102" t="s">
        <v>1334</v>
      </c>
      <c r="C211" s="103">
        <v>77.7</v>
      </c>
      <c r="D211" s="158" t="s">
        <v>1335</v>
      </c>
      <c r="E211" s="99"/>
      <c r="F211" s="99"/>
      <c r="G211" s="99"/>
      <c r="H211" s="99"/>
      <c r="I211" s="99"/>
      <c r="J211" s="99"/>
      <c r="K211" s="99"/>
      <c r="L211" s="99"/>
      <c r="M211" s="99"/>
      <c r="N211" s="99"/>
    </row>
    <row r="212" spans="1:14" s="50" customFormat="1" ht="21">
      <c r="A212" s="121">
        <v>79</v>
      </c>
      <c r="B212" s="102" t="s">
        <v>165</v>
      </c>
      <c r="C212" s="103">
        <v>161.9</v>
      </c>
      <c r="D212" s="158" t="s">
        <v>1336</v>
      </c>
      <c r="E212" s="99"/>
      <c r="F212" s="99"/>
      <c r="G212" s="99"/>
      <c r="H212" s="99"/>
      <c r="I212" s="99"/>
      <c r="J212" s="99"/>
      <c r="K212" s="99"/>
      <c r="L212" s="99"/>
      <c r="M212" s="99"/>
      <c r="N212" s="99"/>
    </row>
    <row r="213" spans="1:14" s="50" customFormat="1" ht="21">
      <c r="A213" s="121">
        <v>80</v>
      </c>
      <c r="B213" s="102" t="s">
        <v>170</v>
      </c>
      <c r="C213" s="103">
        <v>66.3</v>
      </c>
      <c r="D213" s="158" t="s">
        <v>1337</v>
      </c>
      <c r="E213" s="99"/>
      <c r="F213" s="99"/>
      <c r="G213" s="99"/>
      <c r="H213" s="99"/>
      <c r="I213" s="99"/>
      <c r="J213" s="99"/>
      <c r="K213" s="99"/>
      <c r="L213" s="99"/>
      <c r="M213" s="99"/>
      <c r="N213" s="99"/>
    </row>
    <row r="214" spans="1:14" s="50" customFormat="1" ht="21">
      <c r="A214" s="121">
        <v>81</v>
      </c>
      <c r="B214" s="102" t="s">
        <v>1338</v>
      </c>
      <c r="C214" s="103">
        <v>81.8</v>
      </c>
      <c r="D214" s="158" t="s">
        <v>1339</v>
      </c>
      <c r="E214" s="99"/>
      <c r="F214" s="99"/>
      <c r="G214" s="99"/>
      <c r="H214" s="99"/>
      <c r="I214" s="99"/>
      <c r="J214" s="99"/>
      <c r="K214" s="99"/>
      <c r="L214" s="99"/>
      <c r="M214" s="99"/>
      <c r="N214" s="99"/>
    </row>
    <row r="215" spans="1:14" s="50" customFormat="1" ht="21">
      <c r="A215" s="121">
        <v>82</v>
      </c>
      <c r="B215" s="102" t="s">
        <v>1340</v>
      </c>
      <c r="C215" s="103">
        <v>105.2</v>
      </c>
      <c r="D215" s="158" t="s">
        <v>1341</v>
      </c>
      <c r="E215" s="99"/>
      <c r="F215" s="99"/>
      <c r="G215" s="99"/>
      <c r="H215" s="99"/>
      <c r="I215" s="99"/>
      <c r="J215" s="99"/>
      <c r="K215" s="99"/>
      <c r="L215" s="99"/>
      <c r="M215" s="99"/>
      <c r="N215" s="99"/>
    </row>
    <row r="216" spans="1:14" s="50" customFormat="1" ht="21.75" thickBot="1">
      <c r="A216" s="104" t="s">
        <v>184</v>
      </c>
      <c r="B216" s="127"/>
      <c r="C216" s="140">
        <f>SUM(C183:C215)</f>
        <v>2054.5</v>
      </c>
      <c r="D216" s="105"/>
      <c r="E216" s="99"/>
      <c r="F216" s="99"/>
      <c r="G216" s="99"/>
      <c r="H216" s="99"/>
      <c r="I216" s="99"/>
      <c r="J216" s="99"/>
      <c r="K216" s="99"/>
      <c r="L216" s="99"/>
      <c r="M216" s="99"/>
      <c r="N216" s="99"/>
    </row>
    <row r="217" spans="1:14" s="50" customFormat="1" ht="21.75" thickTop="1">
      <c r="A217" s="97"/>
      <c r="B217" s="166" t="s">
        <v>1221</v>
      </c>
      <c r="C217" s="166"/>
      <c r="D217" s="98"/>
      <c r="E217" s="99"/>
      <c r="F217" s="99"/>
      <c r="G217" s="99"/>
      <c r="H217" s="99"/>
      <c r="I217" s="99"/>
      <c r="J217" s="99"/>
      <c r="K217" s="99"/>
      <c r="L217" s="99"/>
      <c r="M217" s="99"/>
      <c r="N217" s="99"/>
    </row>
    <row r="218" spans="1:14" s="50" customFormat="1" ht="21">
      <c r="A218" s="100" t="s">
        <v>3</v>
      </c>
      <c r="B218" s="100" t="s">
        <v>260</v>
      </c>
      <c r="C218" s="100" t="s">
        <v>234</v>
      </c>
      <c r="D218" s="100" t="s">
        <v>235</v>
      </c>
      <c r="E218" s="99"/>
      <c r="F218" s="99"/>
      <c r="G218" s="99"/>
      <c r="H218" s="99"/>
      <c r="I218" s="99"/>
      <c r="J218" s="99"/>
      <c r="K218" s="99"/>
      <c r="L218" s="99"/>
      <c r="M218" s="99"/>
      <c r="N218" s="99"/>
    </row>
    <row r="219" spans="1:14" s="50" customFormat="1" ht="21">
      <c r="A219" s="121">
        <v>83</v>
      </c>
      <c r="B219" s="102" t="s">
        <v>1342</v>
      </c>
      <c r="C219" s="103">
        <v>73.5</v>
      </c>
      <c r="D219" s="158" t="s">
        <v>1343</v>
      </c>
      <c r="E219" s="99"/>
      <c r="F219" s="99"/>
      <c r="G219" s="99"/>
      <c r="H219" s="99"/>
      <c r="I219" s="99"/>
      <c r="J219" s="99"/>
      <c r="K219" s="99"/>
      <c r="L219" s="99"/>
      <c r="M219" s="99"/>
      <c r="N219" s="99"/>
    </row>
    <row r="220" spans="1:14" s="50" customFormat="1" ht="21">
      <c r="A220" s="121">
        <v>84</v>
      </c>
      <c r="B220" s="102" t="s">
        <v>1344</v>
      </c>
      <c r="C220" s="103">
        <v>49.4</v>
      </c>
      <c r="D220" s="158" t="s">
        <v>1345</v>
      </c>
      <c r="E220" s="99"/>
      <c r="F220" s="99"/>
      <c r="G220" s="99"/>
      <c r="H220" s="99"/>
      <c r="I220" s="99"/>
      <c r="J220" s="99"/>
      <c r="K220" s="99"/>
      <c r="L220" s="99"/>
      <c r="M220" s="99"/>
      <c r="N220" s="99"/>
    </row>
    <row r="221" spans="1:14" s="50" customFormat="1" ht="21">
      <c r="A221" s="121">
        <v>85</v>
      </c>
      <c r="B221" s="102" t="s">
        <v>1150</v>
      </c>
      <c r="C221" s="103">
        <v>51.3</v>
      </c>
      <c r="D221" s="158" t="s">
        <v>1346</v>
      </c>
      <c r="E221" s="99"/>
      <c r="F221" s="99"/>
      <c r="G221" s="99"/>
      <c r="H221" s="99"/>
      <c r="I221" s="99"/>
      <c r="J221" s="99"/>
      <c r="K221" s="99"/>
      <c r="L221" s="99"/>
      <c r="M221" s="99"/>
      <c r="N221" s="99"/>
    </row>
    <row r="222" spans="1:14" s="50" customFormat="1" ht="21">
      <c r="A222" s="121">
        <v>86</v>
      </c>
      <c r="B222" s="102" t="s">
        <v>1347</v>
      </c>
      <c r="C222" s="103">
        <v>43.9</v>
      </c>
      <c r="D222" s="158" t="s">
        <v>1348</v>
      </c>
      <c r="E222" s="99"/>
      <c r="F222" s="99"/>
      <c r="G222" s="99"/>
      <c r="H222" s="99"/>
      <c r="I222" s="99"/>
      <c r="J222" s="99"/>
      <c r="K222" s="99"/>
      <c r="L222" s="99"/>
      <c r="M222" s="99"/>
      <c r="N222" s="99"/>
    </row>
    <row r="223" spans="1:14" s="50" customFormat="1" ht="21">
      <c r="A223" s="121">
        <v>87</v>
      </c>
      <c r="B223" s="102" t="s">
        <v>1349</v>
      </c>
      <c r="C223" s="103">
        <v>21</v>
      </c>
      <c r="D223" s="158" t="s">
        <v>1350</v>
      </c>
      <c r="E223" s="99"/>
      <c r="F223" s="99"/>
      <c r="G223" s="99"/>
      <c r="H223" s="99"/>
      <c r="I223" s="99"/>
      <c r="J223" s="99"/>
      <c r="K223" s="99"/>
      <c r="L223" s="99"/>
      <c r="M223" s="99"/>
      <c r="N223" s="99"/>
    </row>
    <row r="224" spans="1:14" s="50" customFormat="1" ht="21">
      <c r="A224" s="121">
        <v>88</v>
      </c>
      <c r="B224" s="102" t="s">
        <v>1164</v>
      </c>
      <c r="C224" s="103">
        <v>115.6</v>
      </c>
      <c r="D224" s="158" t="s">
        <v>1351</v>
      </c>
      <c r="E224" s="99"/>
      <c r="F224" s="99"/>
      <c r="G224" s="99"/>
      <c r="H224" s="99"/>
      <c r="I224" s="99"/>
      <c r="J224" s="99"/>
      <c r="K224" s="99"/>
      <c r="L224" s="99"/>
      <c r="M224" s="99"/>
      <c r="N224" s="99"/>
    </row>
    <row r="225" spans="1:14" s="50" customFormat="1" ht="21">
      <c r="A225" s="121">
        <v>89</v>
      </c>
      <c r="B225" s="102" t="s">
        <v>1194</v>
      </c>
      <c r="C225" s="103">
        <v>42.4</v>
      </c>
      <c r="D225" s="158" t="s">
        <v>1352</v>
      </c>
      <c r="E225" s="99"/>
      <c r="F225" s="99"/>
      <c r="G225" s="99"/>
      <c r="H225" s="99"/>
      <c r="I225" s="99"/>
      <c r="J225" s="99"/>
      <c r="K225" s="99"/>
      <c r="L225" s="99"/>
      <c r="M225" s="99"/>
      <c r="N225" s="99"/>
    </row>
    <row r="226" spans="1:14" s="50" customFormat="1" ht="21">
      <c r="A226" s="121">
        <v>90</v>
      </c>
      <c r="B226" s="102" t="s">
        <v>1196</v>
      </c>
      <c r="C226" s="103">
        <v>72.2</v>
      </c>
      <c r="D226" s="158" t="s">
        <v>1353</v>
      </c>
      <c r="E226" s="99"/>
      <c r="F226" s="99"/>
      <c r="G226" s="99"/>
      <c r="H226" s="99"/>
      <c r="I226" s="99"/>
      <c r="J226" s="99"/>
      <c r="K226" s="99"/>
      <c r="L226" s="99"/>
      <c r="M226" s="99"/>
      <c r="N226" s="99"/>
    </row>
    <row r="227" spans="1:14" s="50" customFormat="1" ht="21">
      <c r="A227" s="121">
        <v>91</v>
      </c>
      <c r="B227" s="102" t="s">
        <v>1198</v>
      </c>
      <c r="C227" s="103">
        <v>47.8</v>
      </c>
      <c r="D227" s="158" t="s">
        <v>1354</v>
      </c>
      <c r="E227" s="99"/>
      <c r="F227" s="99"/>
      <c r="G227" s="99"/>
      <c r="H227" s="99"/>
      <c r="I227" s="99"/>
      <c r="J227" s="99"/>
      <c r="K227" s="99"/>
      <c r="L227" s="99"/>
      <c r="M227" s="99"/>
      <c r="N227" s="99"/>
    </row>
    <row r="228" spans="1:14" s="50" customFormat="1" ht="21.75" thickBot="1">
      <c r="A228" s="104" t="s">
        <v>184</v>
      </c>
      <c r="B228" s="127"/>
      <c r="C228" s="140">
        <f>SUM(C219:C227)</f>
        <v>517.0999999999999</v>
      </c>
      <c r="D228" s="107">
        <f>C144+C180+C216+C228</f>
        <v>5185.5</v>
      </c>
      <c r="E228" s="99"/>
      <c r="F228" s="99"/>
      <c r="G228" s="99"/>
      <c r="H228" s="99"/>
      <c r="I228" s="99"/>
      <c r="J228" s="99"/>
      <c r="K228" s="99"/>
      <c r="L228" s="99"/>
      <c r="M228" s="99"/>
      <c r="N228" s="99"/>
    </row>
    <row r="229" spans="1:14" s="50" customFormat="1" ht="22.5" thickBot="1" thickTop="1">
      <c r="A229" s="172" t="s">
        <v>279</v>
      </c>
      <c r="B229" s="173"/>
      <c r="C229" s="174">
        <f>D18+D55+D70+D124+D228</f>
        <v>10480.5</v>
      </c>
      <c r="D229" s="175"/>
      <c r="E229" s="99"/>
      <c r="F229" s="99"/>
      <c r="G229" s="99"/>
      <c r="H229" s="99"/>
      <c r="I229" s="99"/>
      <c r="J229" s="99"/>
      <c r="K229" s="99"/>
      <c r="L229" s="99"/>
      <c r="M229" s="99"/>
      <c r="N229" s="99"/>
    </row>
    <row r="230" spans="1:14" s="50" customFormat="1" ht="21.75" thickTop="1">
      <c r="A230" s="108"/>
      <c r="B230" s="108"/>
      <c r="C230" s="108"/>
      <c r="D230" s="108"/>
      <c r="E230" s="99"/>
      <c r="F230" s="99"/>
      <c r="G230" s="99"/>
      <c r="H230" s="99"/>
      <c r="I230" s="99"/>
      <c r="J230" s="99"/>
      <c r="K230" s="99"/>
      <c r="L230" s="99"/>
      <c r="M230" s="99"/>
      <c r="N230" s="99"/>
    </row>
    <row r="231" spans="1:14" s="50" customFormat="1" ht="21">
      <c r="A231" s="108"/>
      <c r="B231" s="109"/>
      <c r="C231" s="111"/>
      <c r="D231" s="111"/>
      <c r="E231" s="99"/>
      <c r="F231" s="99"/>
      <c r="G231" s="99"/>
      <c r="H231" s="99"/>
      <c r="I231" s="99"/>
      <c r="J231" s="99"/>
      <c r="K231" s="99"/>
      <c r="L231" s="99"/>
      <c r="M231" s="99"/>
      <c r="N231" s="99"/>
    </row>
    <row r="232" spans="1:14" s="50" customFormat="1" ht="21">
      <c r="A232" s="176" t="s">
        <v>398</v>
      </c>
      <c r="B232" s="176"/>
      <c r="C232" s="176"/>
      <c r="D232" s="176"/>
      <c r="E232" s="99"/>
      <c r="F232" s="99"/>
      <c r="G232" s="99"/>
      <c r="H232" s="99"/>
      <c r="I232" s="99"/>
      <c r="J232" s="99"/>
      <c r="K232" s="99"/>
      <c r="L232" s="99"/>
      <c r="M232" s="99"/>
      <c r="N232" s="99"/>
    </row>
    <row r="233" spans="1:14" s="50" customFormat="1" ht="21">
      <c r="A233" s="176" t="s">
        <v>423</v>
      </c>
      <c r="B233" s="176"/>
      <c r="C233" s="176"/>
      <c r="D233" s="176"/>
      <c r="E233" s="99"/>
      <c r="F233" s="99"/>
      <c r="G233" s="99"/>
      <c r="H233" s="99"/>
      <c r="I233" s="99"/>
      <c r="J233" s="99"/>
      <c r="K233" s="99"/>
      <c r="L233" s="99"/>
      <c r="M233" s="99"/>
      <c r="N233" s="99"/>
    </row>
    <row r="234" spans="1:14" s="50" customFormat="1" ht="21">
      <c r="A234" s="176" t="s">
        <v>1206</v>
      </c>
      <c r="B234" s="176"/>
      <c r="C234" s="176"/>
      <c r="D234" s="176"/>
      <c r="E234" s="99"/>
      <c r="F234" s="99"/>
      <c r="G234" s="99"/>
      <c r="H234" s="99"/>
      <c r="I234" s="99"/>
      <c r="J234" s="99"/>
      <c r="K234" s="99"/>
      <c r="L234" s="99"/>
      <c r="M234" s="99"/>
      <c r="N234" s="99"/>
    </row>
    <row r="235" spans="1:14" s="50" customFormat="1" ht="21">
      <c r="A235" s="97"/>
      <c r="B235" s="97"/>
      <c r="C235" s="97"/>
      <c r="D235" s="97"/>
      <c r="E235" s="99"/>
      <c r="F235" s="99"/>
      <c r="G235" s="99"/>
      <c r="H235" s="99"/>
      <c r="I235" s="99"/>
      <c r="J235" s="99"/>
      <c r="K235" s="99"/>
      <c r="L235" s="99"/>
      <c r="M235" s="99"/>
      <c r="N235" s="99"/>
    </row>
    <row r="236" spans="1:14" s="50" customFormat="1" ht="21">
      <c r="A236" s="176" t="s">
        <v>397</v>
      </c>
      <c r="B236" s="176"/>
      <c r="C236" s="176"/>
      <c r="D236" s="176"/>
      <c r="E236" s="99"/>
      <c r="F236" s="99"/>
      <c r="G236" s="99"/>
      <c r="H236" s="99"/>
      <c r="I236" s="99"/>
      <c r="J236" s="99"/>
      <c r="K236" s="99"/>
      <c r="L236" s="99"/>
      <c r="M236" s="99"/>
      <c r="N236" s="99"/>
    </row>
    <row r="237" spans="1:14" s="50" customFormat="1" ht="21">
      <c r="A237" s="176" t="s">
        <v>424</v>
      </c>
      <c r="B237" s="176"/>
      <c r="C237" s="176"/>
      <c r="D237" s="176"/>
      <c r="E237" s="99"/>
      <c r="F237" s="99"/>
      <c r="G237" s="99"/>
      <c r="H237" s="99"/>
      <c r="I237" s="99"/>
      <c r="J237" s="99"/>
      <c r="K237" s="99"/>
      <c r="L237" s="99"/>
      <c r="M237" s="99"/>
      <c r="N237" s="99"/>
    </row>
    <row r="238" spans="1:14" s="50" customFormat="1" ht="21">
      <c r="A238" s="176" t="s">
        <v>399</v>
      </c>
      <c r="B238" s="176"/>
      <c r="C238" s="176"/>
      <c r="D238" s="176"/>
      <c r="E238" s="99"/>
      <c r="F238" s="99"/>
      <c r="G238" s="99"/>
      <c r="H238" s="99"/>
      <c r="I238" s="99"/>
      <c r="J238" s="99"/>
      <c r="K238" s="99"/>
      <c r="L238" s="99"/>
      <c r="M238" s="99"/>
      <c r="N238" s="99"/>
    </row>
    <row r="239" spans="1:14" s="50" customFormat="1" ht="21">
      <c r="A239" s="97"/>
      <c r="B239" s="97"/>
      <c r="C239" s="97"/>
      <c r="D239" s="97"/>
      <c r="E239" s="99"/>
      <c r="F239" s="99"/>
      <c r="G239" s="99"/>
      <c r="H239" s="99"/>
      <c r="I239" s="99"/>
      <c r="J239" s="99"/>
      <c r="K239" s="99"/>
      <c r="L239" s="99"/>
      <c r="M239" s="99"/>
      <c r="N239" s="99"/>
    </row>
    <row r="240" spans="1:14" s="50" customFormat="1" ht="21">
      <c r="A240" s="176" t="s">
        <v>400</v>
      </c>
      <c r="B240" s="176"/>
      <c r="C240" s="176"/>
      <c r="D240" s="176"/>
      <c r="E240" s="99"/>
      <c r="F240" s="99"/>
      <c r="G240" s="99"/>
      <c r="H240" s="99"/>
      <c r="I240" s="99"/>
      <c r="J240" s="99"/>
      <c r="K240" s="99"/>
      <c r="L240" s="99"/>
      <c r="M240" s="99"/>
      <c r="N240" s="99"/>
    </row>
    <row r="241" spans="1:14" s="50" customFormat="1" ht="21">
      <c r="A241" s="176" t="s">
        <v>434</v>
      </c>
      <c r="B241" s="176"/>
      <c r="C241" s="176"/>
      <c r="D241" s="176"/>
      <c r="E241" s="99"/>
      <c r="F241" s="99"/>
      <c r="G241" s="99"/>
      <c r="H241" s="99"/>
      <c r="I241" s="99"/>
      <c r="J241" s="99"/>
      <c r="K241" s="99"/>
      <c r="L241" s="99"/>
      <c r="M241" s="99"/>
      <c r="N241" s="99"/>
    </row>
    <row r="242" spans="1:14" s="50" customFormat="1" ht="21">
      <c r="A242" s="176" t="s">
        <v>825</v>
      </c>
      <c r="B242" s="176"/>
      <c r="C242" s="176"/>
      <c r="D242" s="176"/>
      <c r="E242" s="99"/>
      <c r="F242" s="99"/>
      <c r="G242" s="99"/>
      <c r="H242" s="99"/>
      <c r="I242" s="99"/>
      <c r="J242" s="99"/>
      <c r="K242" s="99"/>
      <c r="L242" s="99"/>
      <c r="M242" s="99"/>
      <c r="N242" s="99"/>
    </row>
    <row r="243" spans="1:14" s="50" customFormat="1" ht="21">
      <c r="A243" s="97"/>
      <c r="B243" s="97"/>
      <c r="C243" s="97"/>
      <c r="D243" s="97"/>
      <c r="E243" s="99"/>
      <c r="F243" s="99"/>
      <c r="G243" s="99"/>
      <c r="H243" s="99"/>
      <c r="I243" s="99"/>
      <c r="J243" s="99"/>
      <c r="K243" s="99"/>
      <c r="L243" s="99"/>
      <c r="M243" s="99"/>
      <c r="N243" s="99"/>
    </row>
    <row r="244" spans="1:14" s="50" customFormat="1" ht="21">
      <c r="A244" s="176" t="s">
        <v>401</v>
      </c>
      <c r="B244" s="176"/>
      <c r="C244" s="176"/>
      <c r="D244" s="176"/>
      <c r="E244" s="99"/>
      <c r="F244" s="99"/>
      <c r="G244" s="99"/>
      <c r="H244" s="99"/>
      <c r="I244" s="99"/>
      <c r="J244" s="99"/>
      <c r="K244" s="99"/>
      <c r="L244" s="99"/>
      <c r="M244" s="99"/>
      <c r="N244" s="99"/>
    </row>
    <row r="245" spans="1:14" s="50" customFormat="1" ht="21">
      <c r="A245" s="176" t="s">
        <v>425</v>
      </c>
      <c r="B245" s="176"/>
      <c r="C245" s="176"/>
      <c r="D245" s="176"/>
      <c r="E245" s="99"/>
      <c r="F245" s="99"/>
      <c r="G245" s="99"/>
      <c r="H245" s="99"/>
      <c r="I245" s="99"/>
      <c r="J245" s="99"/>
      <c r="K245" s="99"/>
      <c r="L245" s="99"/>
      <c r="M245" s="99"/>
      <c r="N245" s="99"/>
    </row>
    <row r="246" spans="1:14" s="50" customFormat="1" ht="21">
      <c r="A246" s="176" t="s">
        <v>396</v>
      </c>
      <c r="B246" s="176"/>
      <c r="C246" s="176"/>
      <c r="D246" s="176"/>
      <c r="E246" s="99"/>
      <c r="F246" s="99"/>
      <c r="G246" s="99"/>
      <c r="H246" s="99"/>
      <c r="I246" s="99"/>
      <c r="J246" s="99"/>
      <c r="K246" s="99"/>
      <c r="L246" s="99"/>
      <c r="M246" s="99"/>
      <c r="N246" s="99"/>
    </row>
    <row r="253" spans="1:14" s="50" customFormat="1" ht="21">
      <c r="A253" s="99"/>
      <c r="B253" s="133"/>
      <c r="C253" s="147"/>
      <c r="D253" s="97"/>
      <c r="E253" s="99"/>
      <c r="F253" s="99"/>
      <c r="G253" s="99"/>
      <c r="H253" s="99"/>
      <c r="I253" s="99"/>
      <c r="J253" s="99"/>
      <c r="K253" s="99"/>
      <c r="L253" s="99"/>
      <c r="M253" s="99"/>
      <c r="N253" s="99"/>
    </row>
    <row r="254" spans="1:14" s="50" customFormat="1" ht="21">
      <c r="A254" s="99"/>
      <c r="B254" s="133"/>
      <c r="C254" s="147"/>
      <c r="D254" s="97"/>
      <c r="E254" s="99"/>
      <c r="F254" s="99"/>
      <c r="G254" s="99"/>
      <c r="H254" s="99"/>
      <c r="I254" s="99"/>
      <c r="J254" s="99"/>
      <c r="K254" s="99"/>
      <c r="L254" s="99"/>
      <c r="M254" s="99"/>
      <c r="N254" s="99"/>
    </row>
    <row r="255" spans="1:14" s="50" customFormat="1" ht="21">
      <c r="A255" s="176"/>
      <c r="B255" s="176"/>
      <c r="C255" s="176"/>
      <c r="D255" s="176"/>
      <c r="E255" s="99"/>
      <c r="F255" s="99"/>
      <c r="G255" s="99"/>
      <c r="H255" s="99"/>
      <c r="I255" s="99"/>
      <c r="J255" s="99"/>
      <c r="K255" s="99"/>
      <c r="L255" s="99"/>
      <c r="M255" s="99"/>
      <c r="N255" s="99"/>
    </row>
    <row r="256" spans="1:14" s="50" customFormat="1" ht="21">
      <c r="A256" s="176"/>
      <c r="B256" s="176"/>
      <c r="C256" s="176"/>
      <c r="D256" s="176"/>
      <c r="E256" s="99"/>
      <c r="F256" s="99"/>
      <c r="G256" s="99"/>
      <c r="H256" s="99"/>
      <c r="I256" s="99"/>
      <c r="J256" s="99"/>
      <c r="K256" s="99"/>
      <c r="L256" s="99"/>
      <c r="M256" s="99"/>
      <c r="N256" s="99"/>
    </row>
    <row r="257" spans="1:14" s="50" customFormat="1" ht="21">
      <c r="A257" s="176"/>
      <c r="B257" s="176"/>
      <c r="C257" s="176"/>
      <c r="D257" s="176"/>
      <c r="E257" s="99"/>
      <c r="F257" s="99"/>
      <c r="G257" s="99"/>
      <c r="H257" s="99"/>
      <c r="I257" s="99"/>
      <c r="J257" s="99"/>
      <c r="K257" s="99"/>
      <c r="L257" s="99"/>
      <c r="M257" s="99"/>
      <c r="N257" s="99"/>
    </row>
    <row r="258" spans="1:14" s="50" customFormat="1" ht="21">
      <c r="A258" s="97"/>
      <c r="B258" s="97"/>
      <c r="C258" s="97"/>
      <c r="D258" s="97"/>
      <c r="E258" s="99"/>
      <c r="F258" s="99"/>
      <c r="G258" s="99"/>
      <c r="H258" s="99"/>
      <c r="I258" s="99"/>
      <c r="J258" s="99"/>
      <c r="K258" s="99"/>
      <c r="L258" s="99"/>
      <c r="M258" s="99"/>
      <c r="N258" s="99"/>
    </row>
    <row r="259" spans="1:14" s="50" customFormat="1" ht="21">
      <c r="A259" s="176"/>
      <c r="B259" s="176"/>
      <c r="C259" s="176"/>
      <c r="D259" s="176"/>
      <c r="E259" s="99"/>
      <c r="F259" s="99"/>
      <c r="G259" s="99"/>
      <c r="H259" s="99"/>
      <c r="I259" s="99"/>
      <c r="J259" s="99"/>
      <c r="K259" s="99"/>
      <c r="L259" s="99"/>
      <c r="M259" s="99"/>
      <c r="N259" s="99"/>
    </row>
    <row r="260" spans="1:14" s="50" customFormat="1" ht="21">
      <c r="A260" s="176"/>
      <c r="B260" s="176"/>
      <c r="C260" s="176"/>
      <c r="D260" s="176"/>
      <c r="E260" s="99"/>
      <c r="F260" s="99"/>
      <c r="G260" s="99"/>
      <c r="H260" s="99"/>
      <c r="I260" s="99"/>
      <c r="J260" s="99"/>
      <c r="K260" s="99"/>
      <c r="L260" s="99"/>
      <c r="M260" s="99"/>
      <c r="N260" s="99"/>
    </row>
    <row r="261" spans="1:14" s="50" customFormat="1" ht="21">
      <c r="A261" s="176"/>
      <c r="B261" s="176"/>
      <c r="C261" s="176"/>
      <c r="D261" s="176"/>
      <c r="E261" s="99"/>
      <c r="F261" s="99"/>
      <c r="G261" s="99"/>
      <c r="H261" s="99"/>
      <c r="I261" s="99"/>
      <c r="J261" s="99"/>
      <c r="K261" s="99"/>
      <c r="L261" s="99"/>
      <c r="M261" s="99"/>
      <c r="N261" s="99"/>
    </row>
    <row r="262" spans="1:14" s="50" customFormat="1" ht="21">
      <c r="A262" s="97"/>
      <c r="B262" s="97"/>
      <c r="C262" s="97"/>
      <c r="D262" s="97"/>
      <c r="E262" s="99"/>
      <c r="F262" s="99"/>
      <c r="G262" s="99"/>
      <c r="H262" s="99"/>
      <c r="I262" s="99"/>
      <c r="J262" s="99"/>
      <c r="K262" s="99"/>
      <c r="L262" s="99"/>
      <c r="M262" s="99"/>
      <c r="N262" s="99"/>
    </row>
    <row r="263" spans="1:14" s="50" customFormat="1" ht="21">
      <c r="A263" s="176"/>
      <c r="B263" s="176"/>
      <c r="C263" s="176"/>
      <c r="D263" s="176"/>
      <c r="E263" s="99"/>
      <c r="F263" s="99"/>
      <c r="G263" s="99"/>
      <c r="H263" s="99"/>
      <c r="I263" s="99"/>
      <c r="J263" s="99"/>
      <c r="K263" s="99"/>
      <c r="L263" s="99"/>
      <c r="M263" s="99"/>
      <c r="N263" s="99"/>
    </row>
    <row r="264" spans="1:14" s="50" customFormat="1" ht="21">
      <c r="A264" s="176"/>
      <c r="B264" s="176"/>
      <c r="C264" s="176"/>
      <c r="D264" s="176"/>
      <c r="E264" s="99"/>
      <c r="F264" s="99"/>
      <c r="G264" s="99"/>
      <c r="H264" s="99"/>
      <c r="I264" s="99"/>
      <c r="J264" s="99"/>
      <c r="K264" s="99"/>
      <c r="L264" s="99"/>
      <c r="M264" s="99"/>
      <c r="N264" s="99"/>
    </row>
    <row r="265" spans="1:14" s="50" customFormat="1" ht="21">
      <c r="A265" s="176"/>
      <c r="B265" s="176"/>
      <c r="C265" s="176"/>
      <c r="D265" s="176"/>
      <c r="E265" s="99"/>
      <c r="F265" s="99"/>
      <c r="G265" s="99"/>
      <c r="H265" s="99"/>
      <c r="I265" s="99"/>
      <c r="J265" s="99"/>
      <c r="K265" s="99"/>
      <c r="L265" s="99"/>
      <c r="M265" s="99"/>
      <c r="N265" s="99"/>
    </row>
    <row r="266" spans="1:14" s="50" customFormat="1" ht="21">
      <c r="A266" s="97"/>
      <c r="B266" s="97"/>
      <c r="C266" s="97"/>
      <c r="D266" s="97"/>
      <c r="E266" s="99"/>
      <c r="F266" s="99"/>
      <c r="G266" s="99"/>
      <c r="H266" s="99"/>
      <c r="I266" s="99"/>
      <c r="J266" s="99"/>
      <c r="K266" s="99"/>
      <c r="L266" s="99"/>
      <c r="M266" s="99"/>
      <c r="N266" s="99"/>
    </row>
    <row r="267" spans="1:14" s="50" customFormat="1" ht="21">
      <c r="A267" s="176"/>
      <c r="B267" s="176"/>
      <c r="C267" s="176"/>
      <c r="D267" s="176"/>
      <c r="E267" s="99"/>
      <c r="F267" s="99"/>
      <c r="G267" s="99"/>
      <c r="H267" s="99"/>
      <c r="I267" s="99"/>
      <c r="J267" s="99"/>
      <c r="K267" s="99"/>
      <c r="L267" s="99"/>
      <c r="M267" s="99"/>
      <c r="N267" s="99"/>
    </row>
    <row r="268" spans="1:14" s="50" customFormat="1" ht="21">
      <c r="A268" s="176"/>
      <c r="B268" s="176"/>
      <c r="C268" s="176"/>
      <c r="D268" s="176"/>
      <c r="E268" s="99"/>
      <c r="F268" s="99"/>
      <c r="G268" s="99"/>
      <c r="H268" s="99"/>
      <c r="I268" s="99"/>
      <c r="J268" s="99"/>
      <c r="K268" s="99"/>
      <c r="L268" s="99"/>
      <c r="M268" s="99"/>
      <c r="N268" s="99"/>
    </row>
    <row r="269" spans="1:14" s="50" customFormat="1" ht="21">
      <c r="A269" s="176"/>
      <c r="B269" s="176"/>
      <c r="C269" s="176"/>
      <c r="D269" s="176"/>
      <c r="E269" s="99"/>
      <c r="F269" s="99"/>
      <c r="G269" s="99"/>
      <c r="H269" s="99"/>
      <c r="I269" s="99"/>
      <c r="J269" s="99"/>
      <c r="K269" s="99"/>
      <c r="L269" s="99"/>
      <c r="M269" s="99"/>
      <c r="N269" s="99"/>
    </row>
    <row r="270" spans="5:25" s="93" customFormat="1" ht="23.25"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</sheetData>
  <sheetProtection/>
  <mergeCells count="40">
    <mergeCell ref="A255:D255"/>
    <mergeCell ref="B37:C37"/>
    <mergeCell ref="B109:C109"/>
    <mergeCell ref="B145:C145"/>
    <mergeCell ref="B181:C181"/>
    <mergeCell ref="B217:C217"/>
    <mergeCell ref="A229:B229"/>
    <mergeCell ref="C229:D229"/>
    <mergeCell ref="A232:D232"/>
    <mergeCell ref="A233:D233"/>
    <mergeCell ref="A265:D265"/>
    <mergeCell ref="A269:D269"/>
    <mergeCell ref="B126:C126"/>
    <mergeCell ref="A260:D260"/>
    <mergeCell ref="A261:D261"/>
    <mergeCell ref="A267:D267"/>
    <mergeCell ref="A256:D256"/>
    <mergeCell ref="A257:D257"/>
    <mergeCell ref="A259:D259"/>
    <mergeCell ref="A268:D268"/>
    <mergeCell ref="A263:D263"/>
    <mergeCell ref="A264:D264"/>
    <mergeCell ref="B5:C5"/>
    <mergeCell ref="B20:C20"/>
    <mergeCell ref="A1:N1"/>
    <mergeCell ref="A2:N2"/>
    <mergeCell ref="A3:N3"/>
    <mergeCell ref="B73:C73"/>
    <mergeCell ref="A55:B55"/>
    <mergeCell ref="B57:C57"/>
    <mergeCell ref="A242:D242"/>
    <mergeCell ref="A244:D244"/>
    <mergeCell ref="A245:D245"/>
    <mergeCell ref="A246:D246"/>
    <mergeCell ref="A234:D234"/>
    <mergeCell ref="A236:D236"/>
    <mergeCell ref="A237:D237"/>
    <mergeCell ref="A238:D238"/>
    <mergeCell ref="A240:D240"/>
    <mergeCell ref="A241:D241"/>
  </mergeCells>
  <printOptions horizontalCentered="1"/>
  <pageMargins left="0.55" right="0.5" top="0.78" bottom="0.54" header="0.39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60"/>
  <sheetViews>
    <sheetView zoomScale="85" zoomScaleNormal="85" zoomScaleSheetLayoutView="75" zoomScalePageLayoutView="0" workbookViewId="0" topLeftCell="A244">
      <selection activeCell="H258" sqref="H258"/>
    </sheetView>
  </sheetViews>
  <sheetFormatPr defaultColWidth="9.140625" defaultRowHeight="12.75"/>
  <cols>
    <col min="1" max="1" width="8.140625" style="1" customWidth="1"/>
    <col min="2" max="2" width="33.140625" style="134" customWidth="1"/>
    <col min="3" max="3" width="22.140625" style="148" customWidth="1"/>
    <col min="4" max="4" width="27.7109375" style="93" customWidth="1"/>
    <col min="5" max="5" width="7.7109375" style="1" customWidth="1"/>
    <col min="6" max="6" width="14.7109375" style="1" customWidth="1"/>
    <col min="7" max="7" width="7.7109375" style="1" customWidth="1"/>
    <col min="8" max="8" width="7.8515625" style="1" customWidth="1"/>
    <col min="9" max="14" width="7.7109375" style="1" customWidth="1"/>
    <col min="15" max="15" width="7.00390625" style="1" customWidth="1"/>
    <col min="16" max="16" width="8.28125" style="1" customWidth="1"/>
    <col min="17" max="18" width="8.7109375" style="1" customWidth="1"/>
    <col min="19" max="20" width="9.140625" style="1" customWidth="1"/>
    <col min="21" max="21" width="11.140625" style="1" customWidth="1"/>
    <col min="22" max="16384" width="9.140625" style="1" customWidth="1"/>
  </cols>
  <sheetData>
    <row r="1" spans="1:18" s="50" customFormat="1" ht="21">
      <c r="A1" s="164" t="s">
        <v>268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94"/>
      <c r="P1" s="94"/>
      <c r="Q1" s="94"/>
      <c r="R1" s="94"/>
    </row>
    <row r="2" spans="1:18" s="50" customFormat="1" ht="21">
      <c r="A2" s="165" t="s">
        <v>280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94"/>
      <c r="P2" s="94"/>
      <c r="Q2" s="94"/>
      <c r="R2" s="94"/>
    </row>
    <row r="3" spans="1:18" s="50" customFormat="1" ht="21">
      <c r="A3" s="165" t="s">
        <v>1220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94"/>
      <c r="P3" s="94"/>
      <c r="Q3" s="94"/>
      <c r="R3" s="94"/>
    </row>
    <row r="4" spans="1:14" s="50" customFormat="1" ht="21">
      <c r="A4" s="97"/>
      <c r="B4" s="166" t="s">
        <v>791</v>
      </c>
      <c r="C4" s="166"/>
      <c r="D4" s="98"/>
      <c r="E4" s="99"/>
      <c r="F4" s="99"/>
      <c r="G4" s="99"/>
      <c r="H4" s="99"/>
      <c r="I4" s="99"/>
      <c r="J4" s="99"/>
      <c r="K4" s="99"/>
      <c r="L4" s="99"/>
      <c r="M4" s="99"/>
      <c r="N4" s="99"/>
    </row>
    <row r="5" spans="1:14" s="50" customFormat="1" ht="21">
      <c r="A5" s="100" t="s">
        <v>3</v>
      </c>
      <c r="B5" s="100" t="s">
        <v>260</v>
      </c>
      <c r="C5" s="100" t="s">
        <v>234</v>
      </c>
      <c r="D5" s="100" t="s">
        <v>235</v>
      </c>
      <c r="E5" s="99"/>
      <c r="F5" s="99"/>
      <c r="G5" s="99"/>
      <c r="H5" s="99"/>
      <c r="I5" s="99"/>
      <c r="J5" s="99"/>
      <c r="K5" s="99"/>
      <c r="L5" s="99"/>
      <c r="M5" s="99"/>
      <c r="N5" s="99"/>
    </row>
    <row r="6" spans="1:14" s="50" customFormat="1" ht="21">
      <c r="A6" s="121">
        <v>1</v>
      </c>
      <c r="B6" s="102" t="s">
        <v>210</v>
      </c>
      <c r="C6" s="103">
        <v>108.6</v>
      </c>
      <c r="D6" s="121" t="s">
        <v>439</v>
      </c>
      <c r="E6" s="99"/>
      <c r="F6" s="99"/>
      <c r="G6" s="99"/>
      <c r="H6" s="99"/>
      <c r="I6" s="99"/>
      <c r="J6" s="99"/>
      <c r="K6" s="99"/>
      <c r="L6" s="99"/>
      <c r="M6" s="99"/>
      <c r="N6" s="99"/>
    </row>
    <row r="7" spans="1:14" s="50" customFormat="1" ht="21">
      <c r="A7" s="121">
        <v>2</v>
      </c>
      <c r="B7" s="102" t="s">
        <v>88</v>
      </c>
      <c r="C7" s="103">
        <v>170.8</v>
      </c>
      <c r="D7" s="121" t="s">
        <v>440</v>
      </c>
      <c r="E7" s="99"/>
      <c r="F7" s="99"/>
      <c r="G7" s="99"/>
      <c r="H7" s="99"/>
      <c r="I7" s="99"/>
      <c r="J7" s="99"/>
      <c r="K7" s="99"/>
      <c r="L7" s="99"/>
      <c r="M7" s="99"/>
      <c r="N7" s="99"/>
    </row>
    <row r="8" spans="1:14" s="50" customFormat="1" ht="21">
      <c r="A8" s="121">
        <v>3</v>
      </c>
      <c r="B8" s="126" t="s">
        <v>33</v>
      </c>
      <c r="C8" s="136">
        <v>131.8</v>
      </c>
      <c r="D8" s="121" t="s">
        <v>441</v>
      </c>
      <c r="E8" s="99"/>
      <c r="F8" s="99"/>
      <c r="G8" s="99"/>
      <c r="H8" s="99"/>
      <c r="I8" s="99"/>
      <c r="J8" s="99"/>
      <c r="K8" s="99"/>
      <c r="L8" s="99"/>
      <c r="M8" s="99"/>
      <c r="N8" s="99"/>
    </row>
    <row r="9" spans="1:14" s="50" customFormat="1" ht="21">
      <c r="A9" s="121">
        <v>4</v>
      </c>
      <c r="B9" s="126" t="s">
        <v>147</v>
      </c>
      <c r="C9" s="136">
        <v>91.5</v>
      </c>
      <c r="D9" s="121" t="s">
        <v>446</v>
      </c>
      <c r="E9" s="99"/>
      <c r="F9" s="99"/>
      <c r="G9" s="99"/>
      <c r="H9" s="99"/>
      <c r="I9" s="99"/>
      <c r="J9" s="99"/>
      <c r="K9" s="99"/>
      <c r="L9" s="99"/>
      <c r="M9" s="99"/>
      <c r="N9" s="99"/>
    </row>
    <row r="10" spans="1:14" s="50" customFormat="1" ht="21">
      <c r="A10" s="121">
        <v>5</v>
      </c>
      <c r="B10" s="126" t="s">
        <v>224</v>
      </c>
      <c r="C10" s="136">
        <v>109.8</v>
      </c>
      <c r="D10" s="121" t="s">
        <v>447</v>
      </c>
      <c r="E10" s="99"/>
      <c r="F10" s="99"/>
      <c r="G10" s="99"/>
      <c r="H10" s="99"/>
      <c r="I10" s="99"/>
      <c r="J10" s="99"/>
      <c r="K10" s="99"/>
      <c r="L10" s="99"/>
      <c r="M10" s="99"/>
      <c r="N10" s="99"/>
    </row>
    <row r="11" spans="1:14" s="50" customFormat="1" ht="21">
      <c r="A11" s="121">
        <v>6</v>
      </c>
      <c r="B11" s="102" t="s">
        <v>227</v>
      </c>
      <c r="C11" s="103">
        <v>109.5</v>
      </c>
      <c r="D11" s="121" t="s">
        <v>451</v>
      </c>
      <c r="E11" s="99"/>
      <c r="F11" s="99"/>
      <c r="G11" s="99"/>
      <c r="H11" s="99"/>
      <c r="I11" s="99"/>
      <c r="J11" s="99"/>
      <c r="K11" s="99"/>
      <c r="L11" s="99"/>
      <c r="M11" s="99"/>
      <c r="N11" s="99"/>
    </row>
    <row r="12" spans="1:14" s="50" customFormat="1" ht="21.75" thickBot="1">
      <c r="A12" s="104" t="s">
        <v>184</v>
      </c>
      <c r="B12" s="127"/>
      <c r="C12" s="137">
        <f>SUM(C6:C11)</f>
        <v>722</v>
      </c>
      <c r="D12" s="105"/>
      <c r="E12" s="99"/>
      <c r="F12" s="99"/>
      <c r="G12" s="99"/>
      <c r="H12" s="99"/>
      <c r="I12" s="99"/>
      <c r="J12" s="99"/>
      <c r="K12" s="99"/>
      <c r="L12" s="99"/>
      <c r="M12" s="99"/>
      <c r="N12" s="99"/>
    </row>
    <row r="13" spans="1:14" s="50" customFormat="1" ht="21.75" thickTop="1">
      <c r="A13" s="99"/>
      <c r="B13" s="166" t="s">
        <v>792</v>
      </c>
      <c r="C13" s="166"/>
      <c r="D13" s="98"/>
      <c r="E13" s="99"/>
      <c r="F13" s="99"/>
      <c r="G13" s="99"/>
      <c r="H13" s="99"/>
      <c r="I13" s="99"/>
      <c r="J13" s="99"/>
      <c r="K13" s="99"/>
      <c r="L13" s="99"/>
      <c r="M13" s="99"/>
      <c r="N13" s="99"/>
    </row>
    <row r="14" spans="1:14" s="50" customFormat="1" ht="21">
      <c r="A14" s="100" t="s">
        <v>3</v>
      </c>
      <c r="B14" s="100" t="s">
        <v>260</v>
      </c>
      <c r="C14" s="100" t="s">
        <v>234</v>
      </c>
      <c r="D14" s="100" t="s">
        <v>235</v>
      </c>
      <c r="E14" s="99"/>
      <c r="F14" s="99"/>
      <c r="G14" s="99"/>
      <c r="H14" s="99"/>
      <c r="I14" s="99"/>
      <c r="J14" s="99"/>
      <c r="K14" s="99"/>
      <c r="L14" s="99"/>
      <c r="M14" s="99"/>
      <c r="N14" s="99"/>
    </row>
    <row r="15" spans="1:14" s="50" customFormat="1" ht="21">
      <c r="A15" s="106" t="s">
        <v>212</v>
      </c>
      <c r="B15" s="128" t="s">
        <v>212</v>
      </c>
      <c r="C15" s="138" t="s">
        <v>212</v>
      </c>
      <c r="D15" s="106" t="s">
        <v>212</v>
      </c>
      <c r="E15" s="99"/>
      <c r="F15" s="99"/>
      <c r="G15" s="99"/>
      <c r="H15" s="99"/>
      <c r="I15" s="99"/>
      <c r="J15" s="99"/>
      <c r="K15" s="99"/>
      <c r="L15" s="99"/>
      <c r="M15" s="99"/>
      <c r="N15" s="99"/>
    </row>
    <row r="16" spans="1:13" s="50" customFormat="1" ht="21">
      <c r="A16" s="99"/>
      <c r="B16" s="166" t="s">
        <v>793</v>
      </c>
      <c r="C16" s="166"/>
      <c r="D16" s="98"/>
      <c r="E16" s="99"/>
      <c r="F16" s="99"/>
      <c r="G16" s="99"/>
      <c r="H16" s="99"/>
      <c r="I16" s="99"/>
      <c r="J16" s="99"/>
      <c r="K16" s="99"/>
      <c r="L16" s="99"/>
      <c r="M16" s="99"/>
    </row>
    <row r="17" spans="1:14" s="50" customFormat="1" ht="21">
      <c r="A17" s="100" t="s">
        <v>3</v>
      </c>
      <c r="B17" s="100" t="s">
        <v>260</v>
      </c>
      <c r="C17" s="100" t="s">
        <v>234</v>
      </c>
      <c r="D17" s="100" t="s">
        <v>235</v>
      </c>
      <c r="E17" s="99"/>
      <c r="F17" s="99"/>
      <c r="G17" s="99"/>
      <c r="H17" s="99"/>
      <c r="I17" s="99"/>
      <c r="J17" s="99"/>
      <c r="K17" s="99"/>
      <c r="L17" s="99"/>
      <c r="M17" s="99"/>
      <c r="N17" s="99"/>
    </row>
    <row r="18" spans="1:14" s="50" customFormat="1" ht="21">
      <c r="A18" s="121">
        <v>1</v>
      </c>
      <c r="B18" s="102" t="s">
        <v>213</v>
      </c>
      <c r="C18" s="103">
        <v>18.4</v>
      </c>
      <c r="D18" s="121" t="s">
        <v>452</v>
      </c>
      <c r="E18" s="99"/>
      <c r="F18" s="99"/>
      <c r="G18" s="99"/>
      <c r="H18" s="99"/>
      <c r="I18" s="99"/>
      <c r="J18" s="99"/>
      <c r="K18" s="99"/>
      <c r="L18" s="99"/>
      <c r="M18" s="99"/>
      <c r="N18" s="99"/>
    </row>
    <row r="19" spans="1:14" s="50" customFormat="1" ht="21">
      <c r="A19" s="121">
        <v>2</v>
      </c>
      <c r="B19" s="102" t="s">
        <v>214</v>
      </c>
      <c r="C19" s="103">
        <v>74.3</v>
      </c>
      <c r="D19" s="121" t="s">
        <v>453</v>
      </c>
      <c r="E19" s="99"/>
      <c r="F19" s="99"/>
      <c r="G19" s="99"/>
      <c r="H19" s="99"/>
      <c r="I19" s="99"/>
      <c r="J19" s="99"/>
      <c r="K19" s="99"/>
      <c r="L19" s="99"/>
      <c r="M19" s="99"/>
      <c r="N19" s="99"/>
    </row>
    <row r="20" spans="1:14" s="50" customFormat="1" ht="21">
      <c r="A20" s="121">
        <v>3</v>
      </c>
      <c r="B20" s="102" t="s">
        <v>215</v>
      </c>
      <c r="C20" s="103">
        <v>30.4</v>
      </c>
      <c r="D20" s="121" t="s">
        <v>454</v>
      </c>
      <c r="E20" s="99"/>
      <c r="F20" s="99"/>
      <c r="G20" s="99"/>
      <c r="H20" s="99"/>
      <c r="I20" s="99"/>
      <c r="J20" s="99"/>
      <c r="K20" s="99"/>
      <c r="L20" s="99"/>
      <c r="M20" s="99"/>
      <c r="N20" s="99"/>
    </row>
    <row r="21" spans="1:14" s="50" customFormat="1" ht="21">
      <c r="A21" s="121">
        <v>4</v>
      </c>
      <c r="B21" s="102" t="s">
        <v>216</v>
      </c>
      <c r="C21" s="103">
        <v>22.1</v>
      </c>
      <c r="D21" s="121" t="s">
        <v>455</v>
      </c>
      <c r="E21" s="99"/>
      <c r="F21" s="99"/>
      <c r="G21" s="99"/>
      <c r="H21" s="99"/>
      <c r="I21" s="99"/>
      <c r="J21" s="99"/>
      <c r="K21" s="99"/>
      <c r="L21" s="99"/>
      <c r="M21" s="99"/>
      <c r="N21" s="99"/>
    </row>
    <row r="22" spans="1:14" s="50" customFormat="1" ht="21">
      <c r="A22" s="121">
        <v>5</v>
      </c>
      <c r="B22" s="102" t="s">
        <v>218</v>
      </c>
      <c r="C22" s="103">
        <v>31.9</v>
      </c>
      <c r="D22" s="121" t="s">
        <v>457</v>
      </c>
      <c r="E22" s="99"/>
      <c r="F22" s="99"/>
      <c r="G22" s="99"/>
      <c r="H22" s="99"/>
      <c r="I22" s="99"/>
      <c r="J22" s="99"/>
      <c r="K22" s="99"/>
      <c r="L22" s="99"/>
      <c r="M22" s="99"/>
      <c r="N22" s="99"/>
    </row>
    <row r="23" spans="1:14" s="50" customFormat="1" ht="21">
      <c r="A23" s="121">
        <v>6</v>
      </c>
      <c r="B23" s="102" t="s">
        <v>219</v>
      </c>
      <c r="C23" s="139">
        <v>41.1</v>
      </c>
      <c r="D23" s="121" t="s">
        <v>832</v>
      </c>
      <c r="E23" s="99"/>
      <c r="F23" s="99"/>
      <c r="G23" s="99"/>
      <c r="H23" s="99"/>
      <c r="I23" s="99"/>
      <c r="J23" s="99"/>
      <c r="K23" s="99"/>
      <c r="L23" s="99"/>
      <c r="M23" s="99"/>
      <c r="N23" s="99"/>
    </row>
    <row r="24" spans="1:14" s="50" customFormat="1" ht="21">
      <c r="A24" s="121">
        <v>7</v>
      </c>
      <c r="B24" s="102" t="s">
        <v>276</v>
      </c>
      <c r="C24" s="103">
        <v>39.9</v>
      </c>
      <c r="D24" s="121" t="s">
        <v>458</v>
      </c>
      <c r="E24" s="99"/>
      <c r="F24" s="99"/>
      <c r="G24" s="99"/>
      <c r="H24" s="99"/>
      <c r="I24" s="99"/>
      <c r="J24" s="99"/>
      <c r="K24" s="99"/>
      <c r="L24" s="99"/>
      <c r="M24" s="99"/>
      <c r="N24" s="99"/>
    </row>
    <row r="25" spans="1:14" s="50" customFormat="1" ht="21">
      <c r="A25" s="121">
        <v>8</v>
      </c>
      <c r="B25" s="102" t="s">
        <v>225</v>
      </c>
      <c r="C25" s="103">
        <v>65.6</v>
      </c>
      <c r="D25" s="121" t="s">
        <v>459</v>
      </c>
      <c r="E25" s="99"/>
      <c r="F25" s="99"/>
      <c r="G25" s="99"/>
      <c r="H25" s="99"/>
      <c r="I25" s="99"/>
      <c r="J25" s="99"/>
      <c r="K25" s="99"/>
      <c r="L25" s="99"/>
      <c r="M25" s="99"/>
      <c r="N25" s="99"/>
    </row>
    <row r="26" spans="1:14" s="50" customFormat="1" ht="21">
      <c r="A26" s="121">
        <v>9</v>
      </c>
      <c r="B26" s="102" t="s">
        <v>228</v>
      </c>
      <c r="C26" s="103">
        <v>35.3</v>
      </c>
      <c r="D26" s="121" t="s">
        <v>460</v>
      </c>
      <c r="E26" s="99"/>
      <c r="F26" s="99"/>
      <c r="G26" s="99"/>
      <c r="H26" s="99"/>
      <c r="I26" s="99"/>
      <c r="J26" s="99"/>
      <c r="K26" s="99"/>
      <c r="L26" s="99"/>
      <c r="M26" s="99"/>
      <c r="N26" s="99"/>
    </row>
    <row r="27" spans="1:14" s="50" customFormat="1" ht="21">
      <c r="A27" s="121">
        <v>10</v>
      </c>
      <c r="B27" s="102" t="s">
        <v>229</v>
      </c>
      <c r="C27" s="136">
        <v>9.9</v>
      </c>
      <c r="D27" s="121" t="s">
        <v>461</v>
      </c>
      <c r="E27" s="99"/>
      <c r="F27" s="99"/>
      <c r="G27" s="99"/>
      <c r="H27" s="99"/>
      <c r="I27" s="99"/>
      <c r="J27" s="99"/>
      <c r="K27" s="99"/>
      <c r="L27" s="99"/>
      <c r="M27" s="99"/>
      <c r="N27" s="99"/>
    </row>
    <row r="28" spans="1:14" s="50" customFormat="1" ht="21">
      <c r="A28" s="121">
        <v>11</v>
      </c>
      <c r="B28" s="102" t="s">
        <v>230</v>
      </c>
      <c r="C28" s="103">
        <v>35</v>
      </c>
      <c r="D28" s="121" t="s">
        <v>462</v>
      </c>
      <c r="E28" s="99"/>
      <c r="F28" s="99"/>
      <c r="G28" s="99"/>
      <c r="H28" s="99"/>
      <c r="I28" s="99"/>
      <c r="J28" s="99"/>
      <c r="K28" s="99"/>
      <c r="L28" s="99"/>
      <c r="M28" s="99"/>
      <c r="N28" s="99"/>
    </row>
    <row r="29" spans="1:14" s="50" customFormat="1" ht="21.75" thickBot="1">
      <c r="A29" s="104" t="s">
        <v>184</v>
      </c>
      <c r="B29" s="127"/>
      <c r="C29" s="140">
        <f>SUM(C18:C28)</f>
        <v>403.8999999999999</v>
      </c>
      <c r="D29" s="105"/>
      <c r="E29" s="99"/>
      <c r="F29" s="99"/>
      <c r="G29" s="99"/>
      <c r="H29" s="99"/>
      <c r="I29" s="99"/>
      <c r="J29" s="99"/>
      <c r="K29" s="99"/>
      <c r="L29" s="99"/>
      <c r="M29" s="99"/>
      <c r="N29" s="99"/>
    </row>
    <row r="30" spans="1:14" s="50" customFormat="1" ht="21.75" thickTop="1">
      <c r="A30" s="99"/>
      <c r="B30" s="166" t="s">
        <v>794</v>
      </c>
      <c r="C30" s="166"/>
      <c r="D30" s="98"/>
      <c r="E30" s="99"/>
      <c r="F30" s="99"/>
      <c r="G30" s="99"/>
      <c r="H30" s="99"/>
      <c r="I30" s="99"/>
      <c r="J30" s="99"/>
      <c r="K30" s="99"/>
      <c r="L30" s="99"/>
      <c r="M30" s="99"/>
      <c r="N30" s="99"/>
    </row>
    <row r="31" spans="1:14" s="50" customFormat="1" ht="21">
      <c r="A31" s="100" t="s">
        <v>3</v>
      </c>
      <c r="B31" s="100" t="s">
        <v>260</v>
      </c>
      <c r="C31" s="100" t="s">
        <v>234</v>
      </c>
      <c r="D31" s="100" t="s">
        <v>235</v>
      </c>
      <c r="E31" s="99"/>
      <c r="F31" s="99"/>
      <c r="G31" s="99"/>
      <c r="H31" s="99"/>
      <c r="I31" s="99"/>
      <c r="J31" s="99"/>
      <c r="K31" s="99"/>
      <c r="L31" s="99"/>
      <c r="M31" s="99"/>
      <c r="N31" s="99"/>
    </row>
    <row r="32" spans="1:14" s="50" customFormat="1" ht="21">
      <c r="A32" s="121">
        <v>1</v>
      </c>
      <c r="B32" s="102" t="s">
        <v>213</v>
      </c>
      <c r="C32" s="141">
        <v>18.4</v>
      </c>
      <c r="D32" s="121" t="s">
        <v>464</v>
      </c>
      <c r="E32" s="99"/>
      <c r="F32" s="99"/>
      <c r="G32" s="99"/>
      <c r="H32" s="99"/>
      <c r="I32" s="99"/>
      <c r="J32" s="99"/>
      <c r="K32" s="99"/>
      <c r="L32" s="99"/>
      <c r="M32" s="99"/>
      <c r="N32" s="99"/>
    </row>
    <row r="33" spans="1:14" s="50" customFormat="1" ht="21">
      <c r="A33" s="121">
        <v>2</v>
      </c>
      <c r="B33" s="102" t="s">
        <v>214</v>
      </c>
      <c r="C33" s="141">
        <v>74.3</v>
      </c>
      <c r="D33" s="121" t="s">
        <v>465</v>
      </c>
      <c r="E33" s="99"/>
      <c r="F33" s="99"/>
      <c r="G33" s="99"/>
      <c r="H33" s="99"/>
      <c r="I33" s="99"/>
      <c r="J33" s="99"/>
      <c r="K33" s="99"/>
      <c r="L33" s="99"/>
      <c r="M33" s="99"/>
      <c r="N33" s="99"/>
    </row>
    <row r="34" ht="23.25">
      <c r="C34" s="141">
        <f>SUM(C32:C33)</f>
        <v>92.69999999999999</v>
      </c>
    </row>
    <row r="35" ht="23.25">
      <c r="C35" s="156"/>
    </row>
    <row r="36" ht="23.25">
      <c r="C36" s="156"/>
    </row>
    <row r="37" spans="1:14" s="50" customFormat="1" ht="21">
      <c r="A37" s="99"/>
      <c r="B37" s="166" t="s">
        <v>794</v>
      </c>
      <c r="C37" s="166"/>
      <c r="D37" s="98"/>
      <c r="E37" s="99"/>
      <c r="F37" s="99"/>
      <c r="G37" s="99"/>
      <c r="H37" s="99"/>
      <c r="I37" s="99"/>
      <c r="J37" s="99"/>
      <c r="K37" s="99"/>
      <c r="L37" s="99"/>
      <c r="M37" s="99"/>
      <c r="N37" s="99"/>
    </row>
    <row r="38" spans="1:14" s="50" customFormat="1" ht="21">
      <c r="A38" s="100" t="s">
        <v>3</v>
      </c>
      <c r="B38" s="100" t="s">
        <v>260</v>
      </c>
      <c r="C38" s="100" t="s">
        <v>234</v>
      </c>
      <c r="D38" s="100" t="s">
        <v>235</v>
      </c>
      <c r="E38" s="99"/>
      <c r="F38" s="99"/>
      <c r="G38" s="99"/>
      <c r="H38" s="99"/>
      <c r="I38" s="99"/>
      <c r="J38" s="99"/>
      <c r="K38" s="99"/>
      <c r="L38" s="99"/>
      <c r="M38" s="99"/>
      <c r="N38" s="99"/>
    </row>
    <row r="39" spans="1:14" s="50" customFormat="1" ht="21">
      <c r="A39" s="121">
        <v>3</v>
      </c>
      <c r="B39" s="131" t="s">
        <v>215</v>
      </c>
      <c r="C39" s="153">
        <v>30.4</v>
      </c>
      <c r="D39" s="121" t="s">
        <v>466</v>
      </c>
      <c r="E39" s="99"/>
      <c r="F39" s="99"/>
      <c r="G39" s="99"/>
      <c r="H39" s="99"/>
      <c r="I39" s="99"/>
      <c r="J39" s="99"/>
      <c r="K39" s="99"/>
      <c r="L39" s="99"/>
      <c r="M39" s="99"/>
      <c r="N39" s="99"/>
    </row>
    <row r="40" spans="1:14" s="50" customFormat="1" ht="21">
      <c r="A40" s="121">
        <v>4</v>
      </c>
      <c r="B40" s="102" t="s">
        <v>216</v>
      </c>
      <c r="C40" s="141">
        <v>22.1</v>
      </c>
      <c r="D40" s="121" t="s">
        <v>467</v>
      </c>
      <c r="E40" s="99"/>
      <c r="F40" s="99"/>
      <c r="G40" s="99"/>
      <c r="H40" s="99"/>
      <c r="I40" s="99"/>
      <c r="J40" s="99"/>
      <c r="K40" s="99"/>
      <c r="L40" s="99"/>
      <c r="M40" s="99"/>
      <c r="N40" s="99"/>
    </row>
    <row r="41" spans="1:14" s="50" customFormat="1" ht="21">
      <c r="A41" s="121">
        <v>5</v>
      </c>
      <c r="B41" s="102" t="s">
        <v>218</v>
      </c>
      <c r="C41" s="112">
        <v>31.9</v>
      </c>
      <c r="D41" s="121" t="s">
        <v>469</v>
      </c>
      <c r="E41" s="99"/>
      <c r="F41" s="99"/>
      <c r="G41" s="99"/>
      <c r="H41" s="99"/>
      <c r="I41" s="99"/>
      <c r="J41" s="99"/>
      <c r="K41" s="99"/>
      <c r="L41" s="99"/>
      <c r="M41" s="99"/>
      <c r="N41" s="99"/>
    </row>
    <row r="42" spans="1:14" s="50" customFormat="1" ht="21">
      <c r="A42" s="121">
        <v>6</v>
      </c>
      <c r="B42" s="102" t="s">
        <v>219</v>
      </c>
      <c r="C42" s="139">
        <v>62.5</v>
      </c>
      <c r="D42" s="121" t="s">
        <v>470</v>
      </c>
      <c r="E42" s="99"/>
      <c r="F42" s="99"/>
      <c r="G42" s="99"/>
      <c r="H42" s="99"/>
      <c r="I42" s="99"/>
      <c r="J42" s="99"/>
      <c r="K42" s="99"/>
      <c r="L42" s="99"/>
      <c r="M42" s="99"/>
      <c r="N42" s="99"/>
    </row>
    <row r="43" spans="1:14" s="50" customFormat="1" ht="21">
      <c r="A43" s="121">
        <v>7</v>
      </c>
      <c r="B43" s="102" t="s">
        <v>250</v>
      </c>
      <c r="C43" s="139">
        <v>25.1</v>
      </c>
      <c r="D43" s="121" t="s">
        <v>471</v>
      </c>
      <c r="E43" s="99"/>
      <c r="F43" s="99"/>
      <c r="G43" s="99"/>
      <c r="H43" s="99"/>
      <c r="I43" s="99"/>
      <c r="J43" s="99"/>
      <c r="K43" s="99"/>
      <c r="L43" s="99"/>
      <c r="M43" s="99"/>
      <c r="N43" s="99"/>
    </row>
    <row r="44" spans="1:14" s="50" customFormat="1" ht="21">
      <c r="A44" s="121">
        <v>8</v>
      </c>
      <c r="B44" s="102" t="s">
        <v>251</v>
      </c>
      <c r="C44" s="139">
        <v>45.1</v>
      </c>
      <c r="D44" s="121" t="s">
        <v>472</v>
      </c>
      <c r="E44" s="99"/>
      <c r="F44" s="99"/>
      <c r="G44" s="99"/>
      <c r="H44" s="99"/>
      <c r="I44" s="99"/>
      <c r="J44" s="99"/>
      <c r="K44" s="99"/>
      <c r="L44" s="99"/>
      <c r="M44" s="99"/>
      <c r="N44" s="99"/>
    </row>
    <row r="45" spans="1:14" s="50" customFormat="1" ht="21">
      <c r="A45" s="121">
        <v>9</v>
      </c>
      <c r="B45" s="102" t="s">
        <v>221</v>
      </c>
      <c r="C45" s="139">
        <v>39.9</v>
      </c>
      <c r="D45" s="121" t="s">
        <v>473</v>
      </c>
      <c r="E45" s="99"/>
      <c r="F45" s="99"/>
      <c r="G45" s="99"/>
      <c r="H45" s="99"/>
      <c r="I45" s="99"/>
      <c r="J45" s="99"/>
      <c r="K45" s="99"/>
      <c r="L45" s="99"/>
      <c r="M45" s="99"/>
      <c r="N45" s="99"/>
    </row>
    <row r="46" spans="1:14" s="50" customFormat="1" ht="21">
      <c r="A46" s="121">
        <v>10</v>
      </c>
      <c r="B46" s="102" t="s">
        <v>225</v>
      </c>
      <c r="C46" s="139">
        <v>65.6</v>
      </c>
      <c r="D46" s="121" t="s">
        <v>459</v>
      </c>
      <c r="E46" s="99"/>
      <c r="F46" s="99"/>
      <c r="G46" s="99"/>
      <c r="H46" s="99"/>
      <c r="I46" s="99"/>
      <c r="J46" s="99"/>
      <c r="K46" s="99"/>
      <c r="L46" s="99"/>
      <c r="M46" s="99"/>
      <c r="N46" s="99"/>
    </row>
    <row r="47" spans="1:14" s="50" customFormat="1" ht="21">
      <c r="A47" s="121">
        <v>11</v>
      </c>
      <c r="B47" s="102" t="s">
        <v>257</v>
      </c>
      <c r="C47" s="139">
        <v>25.4</v>
      </c>
      <c r="D47" s="121" t="s">
        <v>475</v>
      </c>
      <c r="E47" s="99"/>
      <c r="F47" s="99"/>
      <c r="G47" s="99"/>
      <c r="H47" s="99"/>
      <c r="I47" s="99"/>
      <c r="J47" s="99"/>
      <c r="K47" s="99"/>
      <c r="L47" s="99"/>
      <c r="M47" s="99"/>
      <c r="N47" s="99"/>
    </row>
    <row r="48" spans="1:14" s="50" customFormat="1" ht="21">
      <c r="A48" s="121">
        <v>12</v>
      </c>
      <c r="B48" s="102" t="s">
        <v>228</v>
      </c>
      <c r="C48" s="103">
        <v>35.3</v>
      </c>
      <c r="D48" s="121" t="s">
        <v>460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</row>
    <row r="49" spans="1:14" s="50" customFormat="1" ht="21">
      <c r="A49" s="121">
        <v>13</v>
      </c>
      <c r="B49" s="129" t="s">
        <v>229</v>
      </c>
      <c r="C49" s="142">
        <v>9.9</v>
      </c>
      <c r="D49" s="123" t="s">
        <v>461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</row>
    <row r="50" spans="1:14" s="50" customFormat="1" ht="21">
      <c r="A50" s="121">
        <v>14</v>
      </c>
      <c r="B50" s="102" t="s">
        <v>230</v>
      </c>
      <c r="C50" s="103">
        <v>35</v>
      </c>
      <c r="D50" s="121" t="s">
        <v>462</v>
      </c>
      <c r="E50" s="99"/>
      <c r="F50" s="99"/>
      <c r="G50" s="99"/>
      <c r="H50" s="99"/>
      <c r="I50" s="99"/>
      <c r="J50" s="99"/>
      <c r="K50" s="99"/>
      <c r="L50" s="99"/>
      <c r="M50" s="99"/>
      <c r="N50" s="99"/>
    </row>
    <row r="51" spans="1:14" s="50" customFormat="1" ht="21">
      <c r="A51" s="121">
        <v>15</v>
      </c>
      <c r="B51" s="102" t="s">
        <v>258</v>
      </c>
      <c r="C51" s="139">
        <v>12.3</v>
      </c>
      <c r="D51" s="121" t="s">
        <v>476</v>
      </c>
      <c r="E51" s="99"/>
      <c r="F51" s="99"/>
      <c r="G51" s="99"/>
      <c r="H51" s="99"/>
      <c r="I51" s="99"/>
      <c r="J51" s="99"/>
      <c r="K51" s="99"/>
      <c r="L51" s="99"/>
      <c r="M51" s="99"/>
      <c r="N51" s="99"/>
    </row>
    <row r="52" spans="1:14" s="50" customFormat="1" ht="21">
      <c r="A52" s="121">
        <v>16</v>
      </c>
      <c r="B52" s="102" t="s">
        <v>182</v>
      </c>
      <c r="C52" s="143">
        <v>116.5</v>
      </c>
      <c r="D52" s="121" t="s">
        <v>477</v>
      </c>
      <c r="E52" s="99"/>
      <c r="F52" s="99"/>
      <c r="G52" s="99"/>
      <c r="H52" s="99"/>
      <c r="I52" s="99"/>
      <c r="J52" s="99"/>
      <c r="K52" s="99"/>
      <c r="L52" s="99"/>
      <c r="M52" s="99"/>
      <c r="N52" s="99"/>
    </row>
    <row r="53" spans="1:14" s="50" customFormat="1" ht="21.75" thickBot="1">
      <c r="A53" s="167" t="s">
        <v>184</v>
      </c>
      <c r="B53" s="168"/>
      <c r="C53" s="137">
        <f>SUM(C39:C52)</f>
        <v>557</v>
      </c>
      <c r="D53" s="107">
        <f>C34+C53</f>
        <v>649.7</v>
      </c>
      <c r="E53" s="99"/>
      <c r="F53" s="99"/>
      <c r="G53" s="99"/>
      <c r="H53" s="99"/>
      <c r="I53" s="99"/>
      <c r="J53" s="99"/>
      <c r="K53" s="99"/>
      <c r="L53" s="99"/>
      <c r="M53" s="99"/>
      <c r="N53" s="99"/>
    </row>
    <row r="54" spans="1:14" s="50" customFormat="1" ht="21.75" thickTop="1">
      <c r="A54" s="109"/>
      <c r="B54" s="169" t="s">
        <v>795</v>
      </c>
      <c r="C54" s="169"/>
      <c r="D54" s="120"/>
      <c r="E54" s="99"/>
      <c r="F54" s="99"/>
      <c r="G54" s="99"/>
      <c r="H54" s="99"/>
      <c r="I54" s="99"/>
      <c r="J54" s="99"/>
      <c r="K54" s="99"/>
      <c r="L54" s="99"/>
      <c r="M54" s="99"/>
      <c r="N54" s="99"/>
    </row>
    <row r="55" spans="1:14" s="50" customFormat="1" ht="21">
      <c r="A55" s="100" t="s">
        <v>3</v>
      </c>
      <c r="B55" s="100" t="s">
        <v>260</v>
      </c>
      <c r="C55" s="100" t="s">
        <v>234</v>
      </c>
      <c r="D55" s="100" t="s">
        <v>235</v>
      </c>
      <c r="E55" s="99"/>
      <c r="F55" s="99"/>
      <c r="G55" s="99"/>
      <c r="H55" s="99"/>
      <c r="I55" s="99"/>
      <c r="J55" s="99"/>
      <c r="K55" s="99"/>
      <c r="L55" s="99"/>
      <c r="M55" s="99"/>
      <c r="N55" s="99"/>
    </row>
    <row r="56" spans="1:14" s="50" customFormat="1" ht="21">
      <c r="A56" s="121">
        <v>1</v>
      </c>
      <c r="B56" s="115" t="s">
        <v>213</v>
      </c>
      <c r="C56" s="103">
        <v>18.4</v>
      </c>
      <c r="D56" s="122" t="s">
        <v>478</v>
      </c>
      <c r="E56" s="99"/>
      <c r="F56" s="99"/>
      <c r="G56" s="99"/>
      <c r="H56" s="99"/>
      <c r="I56" s="99"/>
      <c r="J56" s="99"/>
      <c r="K56" s="99"/>
      <c r="L56" s="99"/>
      <c r="M56" s="99"/>
      <c r="N56" s="99"/>
    </row>
    <row r="57" spans="1:14" s="50" customFormat="1" ht="21">
      <c r="A57" s="121">
        <v>2</v>
      </c>
      <c r="B57" s="115" t="s">
        <v>214</v>
      </c>
      <c r="C57" s="141">
        <v>74.3</v>
      </c>
      <c r="D57" s="122" t="s">
        <v>479</v>
      </c>
      <c r="E57" s="99"/>
      <c r="F57" s="99"/>
      <c r="G57" s="99"/>
      <c r="H57" s="99"/>
      <c r="I57" s="99"/>
      <c r="J57" s="99"/>
      <c r="K57" s="99"/>
      <c r="L57" s="99"/>
      <c r="M57" s="99"/>
      <c r="N57" s="99"/>
    </row>
    <row r="58" spans="1:14" s="50" customFormat="1" ht="21">
      <c r="A58" s="121">
        <v>3</v>
      </c>
      <c r="B58" s="115" t="s">
        <v>215</v>
      </c>
      <c r="C58" s="141">
        <v>30.4</v>
      </c>
      <c r="D58" s="122" t="s">
        <v>480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</row>
    <row r="59" spans="1:14" s="50" customFormat="1" ht="21">
      <c r="A59" s="121">
        <v>4</v>
      </c>
      <c r="B59" s="115" t="s">
        <v>216</v>
      </c>
      <c r="C59" s="112">
        <v>22.1</v>
      </c>
      <c r="D59" s="122" t="s">
        <v>481</v>
      </c>
      <c r="E59" s="99"/>
      <c r="F59" s="99"/>
      <c r="G59" s="99"/>
      <c r="H59" s="99"/>
      <c r="I59" s="99"/>
      <c r="J59" s="99"/>
      <c r="K59" s="99"/>
      <c r="L59" s="99"/>
      <c r="M59" s="99"/>
      <c r="N59" s="99"/>
    </row>
    <row r="60" spans="1:14" s="50" customFormat="1" ht="21">
      <c r="A60" s="121">
        <v>5</v>
      </c>
      <c r="B60" s="115" t="s">
        <v>295</v>
      </c>
      <c r="C60" s="139">
        <v>26.4</v>
      </c>
      <c r="D60" s="122" t="s">
        <v>483</v>
      </c>
      <c r="E60" s="99"/>
      <c r="F60" s="99"/>
      <c r="G60" s="99"/>
      <c r="H60" s="99"/>
      <c r="I60" s="99"/>
      <c r="J60" s="99"/>
      <c r="K60" s="99"/>
      <c r="L60" s="99"/>
      <c r="M60" s="99"/>
      <c r="N60" s="99"/>
    </row>
    <row r="61" spans="1:14" s="50" customFormat="1" ht="21">
      <c r="A61" s="121">
        <v>6</v>
      </c>
      <c r="B61" s="130" t="s">
        <v>218</v>
      </c>
      <c r="C61" s="139">
        <v>31.9</v>
      </c>
      <c r="D61" s="124" t="s">
        <v>486</v>
      </c>
      <c r="E61" s="99"/>
      <c r="F61" s="99"/>
      <c r="G61" s="99"/>
      <c r="H61" s="99"/>
      <c r="I61" s="99"/>
      <c r="J61" s="99"/>
      <c r="K61" s="99"/>
      <c r="L61" s="99"/>
      <c r="M61" s="99"/>
      <c r="N61" s="99"/>
    </row>
    <row r="62" spans="1:14" s="50" customFormat="1" ht="21">
      <c r="A62" s="121">
        <v>7</v>
      </c>
      <c r="B62" s="115" t="s">
        <v>65</v>
      </c>
      <c r="C62" s="103">
        <v>18.6</v>
      </c>
      <c r="D62" s="122" t="s">
        <v>488</v>
      </c>
      <c r="E62" s="99"/>
      <c r="F62" s="99"/>
      <c r="G62" s="99"/>
      <c r="H62" s="99"/>
      <c r="I62" s="99"/>
      <c r="J62" s="99"/>
      <c r="K62" s="99"/>
      <c r="L62" s="99"/>
      <c r="M62" s="99"/>
      <c r="N62" s="99"/>
    </row>
    <row r="63" spans="1:14" s="50" customFormat="1" ht="21">
      <c r="A63" s="121">
        <v>8</v>
      </c>
      <c r="B63" s="115" t="s">
        <v>250</v>
      </c>
      <c r="C63" s="139">
        <v>25.1</v>
      </c>
      <c r="D63" s="122" t="s">
        <v>491</v>
      </c>
      <c r="E63" s="99"/>
      <c r="F63" s="99"/>
      <c r="G63" s="99"/>
      <c r="H63" s="99"/>
      <c r="I63" s="99"/>
      <c r="J63" s="99"/>
      <c r="K63" s="99"/>
      <c r="L63" s="99"/>
      <c r="M63" s="99"/>
      <c r="N63" s="99"/>
    </row>
    <row r="64" spans="1:14" s="50" customFormat="1" ht="21">
      <c r="A64" s="121">
        <v>9</v>
      </c>
      <c r="B64" s="115" t="s">
        <v>312</v>
      </c>
      <c r="C64" s="141">
        <v>44.5</v>
      </c>
      <c r="D64" s="122" t="s">
        <v>492</v>
      </c>
      <c r="E64" s="99"/>
      <c r="F64" s="99"/>
      <c r="G64" s="99"/>
      <c r="H64" s="99"/>
      <c r="I64" s="99"/>
      <c r="J64" s="99"/>
      <c r="K64" s="99"/>
      <c r="L64" s="99"/>
      <c r="M64" s="99"/>
      <c r="N64" s="99"/>
    </row>
    <row r="65" spans="1:14" s="50" customFormat="1" ht="21">
      <c r="A65" s="121">
        <v>10</v>
      </c>
      <c r="B65" s="115" t="s">
        <v>219</v>
      </c>
      <c r="C65" s="141">
        <v>62.5</v>
      </c>
      <c r="D65" s="122" t="s">
        <v>494</v>
      </c>
      <c r="E65" s="99"/>
      <c r="F65" s="99"/>
      <c r="G65" s="99"/>
      <c r="H65" s="99"/>
      <c r="I65" s="99"/>
      <c r="J65" s="99"/>
      <c r="K65" s="99"/>
      <c r="L65" s="99"/>
      <c r="M65" s="99"/>
      <c r="N65" s="99"/>
    </row>
    <row r="66" spans="1:14" s="50" customFormat="1" ht="21">
      <c r="A66" s="170"/>
      <c r="B66" s="170"/>
      <c r="C66" s="141">
        <f>SUM(C56:C65)</f>
        <v>354.2</v>
      </c>
      <c r="D66" s="109"/>
      <c r="E66" s="99"/>
      <c r="F66" s="99"/>
      <c r="G66" s="99"/>
      <c r="H66" s="99"/>
      <c r="I66" s="99"/>
      <c r="J66" s="99"/>
      <c r="K66" s="99"/>
      <c r="L66" s="99"/>
      <c r="M66" s="99"/>
      <c r="N66" s="99"/>
    </row>
    <row r="67" spans="1:14" s="50" customFormat="1" ht="21">
      <c r="A67" s="109"/>
      <c r="B67" s="109"/>
      <c r="C67" s="156"/>
      <c r="D67" s="109"/>
      <c r="E67" s="99"/>
      <c r="F67" s="99"/>
      <c r="G67" s="99"/>
      <c r="H67" s="99"/>
      <c r="I67" s="99"/>
      <c r="J67" s="99"/>
      <c r="K67" s="99"/>
      <c r="L67" s="99"/>
      <c r="M67" s="99"/>
      <c r="N67" s="99"/>
    </row>
    <row r="68" spans="1:14" s="50" customFormat="1" ht="21">
      <c r="A68" s="109"/>
      <c r="B68" s="109"/>
      <c r="C68" s="156"/>
      <c r="D68" s="109"/>
      <c r="E68" s="99"/>
      <c r="F68" s="99"/>
      <c r="G68" s="99"/>
      <c r="H68" s="99"/>
      <c r="I68" s="99"/>
      <c r="J68" s="99"/>
      <c r="K68" s="99"/>
      <c r="L68" s="99"/>
      <c r="M68" s="99"/>
      <c r="N68" s="99"/>
    </row>
    <row r="69" spans="1:14" s="50" customFormat="1" ht="21">
      <c r="A69" s="109"/>
      <c r="B69" s="109"/>
      <c r="C69" s="156"/>
      <c r="D69" s="109"/>
      <c r="E69" s="99"/>
      <c r="F69" s="99"/>
      <c r="G69" s="99"/>
      <c r="H69" s="99"/>
      <c r="I69" s="99"/>
      <c r="J69" s="99"/>
      <c r="K69" s="99"/>
      <c r="L69" s="99"/>
      <c r="M69" s="99"/>
      <c r="N69" s="99"/>
    </row>
    <row r="70" spans="1:14" s="50" customFormat="1" ht="21">
      <c r="A70" s="109"/>
      <c r="B70" s="109"/>
      <c r="C70" s="156"/>
      <c r="D70" s="109"/>
      <c r="E70" s="99"/>
      <c r="F70" s="99"/>
      <c r="G70" s="99"/>
      <c r="H70" s="99"/>
      <c r="I70" s="99"/>
      <c r="J70" s="99"/>
      <c r="K70" s="99"/>
      <c r="L70" s="99"/>
      <c r="M70" s="99"/>
      <c r="N70" s="99"/>
    </row>
    <row r="71" spans="1:14" s="50" customFormat="1" ht="21">
      <c r="A71" s="109"/>
      <c r="B71" s="109"/>
      <c r="C71" s="156"/>
      <c r="D71" s="109"/>
      <c r="E71" s="99"/>
      <c r="F71" s="99"/>
      <c r="G71" s="99"/>
      <c r="H71" s="99"/>
      <c r="I71" s="99"/>
      <c r="J71" s="99"/>
      <c r="K71" s="99"/>
      <c r="L71" s="99"/>
      <c r="M71" s="99"/>
      <c r="N71" s="99"/>
    </row>
    <row r="72" spans="1:14" s="50" customFormat="1" ht="21">
      <c r="A72" s="109"/>
      <c r="B72" s="109"/>
      <c r="C72" s="156"/>
      <c r="D72" s="109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50" customFormat="1" ht="21">
      <c r="A73" s="109"/>
      <c r="B73" s="171" t="s">
        <v>795</v>
      </c>
      <c r="C73" s="171"/>
      <c r="D73" s="120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50" customFormat="1" ht="21">
      <c r="A74" s="100" t="s">
        <v>3</v>
      </c>
      <c r="B74" s="100" t="s">
        <v>260</v>
      </c>
      <c r="C74" s="100" t="s">
        <v>234</v>
      </c>
      <c r="D74" s="100" t="s">
        <v>235</v>
      </c>
      <c r="E74" s="99"/>
      <c r="F74" s="99"/>
      <c r="G74" s="99"/>
      <c r="H74" s="99"/>
      <c r="I74" s="99"/>
      <c r="J74" s="99"/>
      <c r="K74" s="99"/>
      <c r="L74" s="99"/>
      <c r="M74" s="99"/>
      <c r="N74" s="99"/>
    </row>
    <row r="75" spans="1:14" s="50" customFormat="1" ht="21">
      <c r="A75" s="121">
        <v>11</v>
      </c>
      <c r="B75" s="115" t="s">
        <v>318</v>
      </c>
      <c r="C75" s="141">
        <v>31.1</v>
      </c>
      <c r="D75" s="122" t="s">
        <v>495</v>
      </c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s="50" customFormat="1" ht="21">
      <c r="A76" s="121">
        <v>12</v>
      </c>
      <c r="B76" s="115" t="s">
        <v>319</v>
      </c>
      <c r="C76" s="112">
        <v>53.3</v>
      </c>
      <c r="D76" s="122" t="s">
        <v>496</v>
      </c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s="50" customFormat="1" ht="21">
      <c r="A77" s="121">
        <v>13</v>
      </c>
      <c r="B77" s="115" t="s">
        <v>251</v>
      </c>
      <c r="C77" s="112">
        <v>45.1</v>
      </c>
      <c r="D77" s="122" t="s">
        <v>497</v>
      </c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s="50" customFormat="1" ht="21">
      <c r="A78" s="121">
        <v>14</v>
      </c>
      <c r="B78" s="115" t="s">
        <v>25</v>
      </c>
      <c r="C78" s="112">
        <v>29.7</v>
      </c>
      <c r="D78" s="122" t="s">
        <v>498</v>
      </c>
      <c r="E78" s="99"/>
      <c r="F78" s="99"/>
      <c r="G78" s="99"/>
      <c r="H78" s="99"/>
      <c r="I78" s="99"/>
      <c r="J78" s="99"/>
      <c r="K78" s="99"/>
      <c r="L78" s="99"/>
      <c r="M78" s="99"/>
      <c r="N78" s="99"/>
    </row>
    <row r="79" spans="1:14" s="50" customFormat="1" ht="21">
      <c r="A79" s="121">
        <v>15</v>
      </c>
      <c r="B79" s="115" t="s">
        <v>221</v>
      </c>
      <c r="C79" s="139">
        <v>39.9</v>
      </c>
      <c r="D79" s="122" t="s">
        <v>499</v>
      </c>
      <c r="E79" s="99"/>
      <c r="F79" s="99"/>
      <c r="G79" s="99"/>
      <c r="H79" s="99"/>
      <c r="I79" s="99"/>
      <c r="J79" s="99"/>
      <c r="K79" s="99"/>
      <c r="L79" s="99"/>
      <c r="M79" s="99"/>
      <c r="N79" s="99"/>
    </row>
    <row r="80" spans="1:14" s="50" customFormat="1" ht="21">
      <c r="A80" s="121">
        <v>16</v>
      </c>
      <c r="B80" s="115" t="s">
        <v>1207</v>
      </c>
      <c r="C80" s="139">
        <v>55</v>
      </c>
      <c r="D80" s="122" t="s">
        <v>504</v>
      </c>
      <c r="E80" s="99"/>
      <c r="F80" s="99"/>
      <c r="G80" s="99"/>
      <c r="H80" s="99"/>
      <c r="I80" s="99"/>
      <c r="J80" s="99"/>
      <c r="K80" s="99"/>
      <c r="L80" s="99"/>
      <c r="M80" s="99"/>
      <c r="N80" s="99"/>
    </row>
    <row r="81" spans="1:14" s="50" customFormat="1" ht="21">
      <c r="A81" s="121">
        <v>17</v>
      </c>
      <c r="B81" s="115" t="s">
        <v>1208</v>
      </c>
      <c r="C81" s="139">
        <v>16.3</v>
      </c>
      <c r="D81" s="122" t="s">
        <v>505</v>
      </c>
      <c r="E81" s="99"/>
      <c r="F81" s="99"/>
      <c r="G81" s="99"/>
      <c r="H81" s="99"/>
      <c r="I81" s="99"/>
      <c r="J81" s="99"/>
      <c r="K81" s="99"/>
      <c r="L81" s="99"/>
      <c r="M81" s="99"/>
      <c r="N81" s="99"/>
    </row>
    <row r="82" spans="1:14" s="50" customFormat="1" ht="21">
      <c r="A82" s="121">
        <v>18</v>
      </c>
      <c r="B82" s="115" t="s">
        <v>225</v>
      </c>
      <c r="C82" s="141">
        <v>65.6</v>
      </c>
      <c r="D82" s="122" t="s">
        <v>509</v>
      </c>
      <c r="E82" s="99"/>
      <c r="F82" s="99"/>
      <c r="G82" s="99"/>
      <c r="H82" s="99"/>
      <c r="I82" s="99"/>
      <c r="J82" s="99"/>
      <c r="K82" s="99"/>
      <c r="L82" s="99"/>
      <c r="M82" s="99"/>
      <c r="N82" s="99"/>
    </row>
    <row r="83" spans="1:14" s="50" customFormat="1" ht="21">
      <c r="A83" s="121">
        <v>19</v>
      </c>
      <c r="B83" s="115" t="s">
        <v>386</v>
      </c>
      <c r="C83" s="141">
        <v>27.5</v>
      </c>
      <c r="D83" s="122" t="s">
        <v>510</v>
      </c>
      <c r="E83" s="99"/>
      <c r="F83" s="99"/>
      <c r="G83" s="99"/>
      <c r="H83" s="99"/>
      <c r="I83" s="99"/>
      <c r="J83" s="99"/>
      <c r="K83" s="99"/>
      <c r="L83" s="99"/>
      <c r="M83" s="99"/>
      <c r="N83" s="99"/>
    </row>
    <row r="84" spans="1:14" s="50" customFormat="1" ht="21">
      <c r="A84" s="121">
        <v>20</v>
      </c>
      <c r="B84" s="115" t="s">
        <v>337</v>
      </c>
      <c r="C84" s="141">
        <v>39</v>
      </c>
      <c r="D84" s="122" t="s">
        <v>511</v>
      </c>
      <c r="E84" s="99"/>
      <c r="F84" s="99"/>
      <c r="G84" s="99"/>
      <c r="H84" s="99"/>
      <c r="I84" s="99"/>
      <c r="J84" s="99"/>
      <c r="K84" s="99"/>
      <c r="L84" s="99"/>
      <c r="M84" s="99"/>
      <c r="N84" s="99"/>
    </row>
    <row r="85" spans="1:14" s="50" customFormat="1" ht="21">
      <c r="A85" s="121">
        <v>21</v>
      </c>
      <c r="B85" s="115" t="s">
        <v>257</v>
      </c>
      <c r="C85" s="139">
        <v>25.4</v>
      </c>
      <c r="D85" s="122" t="s">
        <v>519</v>
      </c>
      <c r="E85" s="99"/>
      <c r="F85" s="99"/>
      <c r="G85" s="99"/>
      <c r="H85" s="99"/>
      <c r="I85" s="99"/>
      <c r="J85" s="99"/>
      <c r="K85" s="99"/>
      <c r="L85" s="99"/>
      <c r="M85" s="99"/>
      <c r="N85" s="99"/>
    </row>
    <row r="86" spans="1:14" s="50" customFormat="1" ht="21">
      <c r="A86" s="121">
        <v>22</v>
      </c>
      <c r="B86" s="115" t="s">
        <v>348</v>
      </c>
      <c r="C86" s="139">
        <v>38.9</v>
      </c>
      <c r="D86" s="122" t="s">
        <v>520</v>
      </c>
      <c r="E86" s="99"/>
      <c r="F86" s="99"/>
      <c r="G86" s="99"/>
      <c r="H86" s="99"/>
      <c r="I86" s="99"/>
      <c r="J86" s="99"/>
      <c r="K86" s="99"/>
      <c r="L86" s="99"/>
      <c r="M86" s="99"/>
      <c r="N86" s="99"/>
    </row>
    <row r="87" spans="1:14" s="50" customFormat="1" ht="21">
      <c r="A87" s="121">
        <v>23</v>
      </c>
      <c r="B87" s="115" t="s">
        <v>404</v>
      </c>
      <c r="C87" s="139">
        <v>62.5</v>
      </c>
      <c r="D87" s="122" t="s">
        <v>522</v>
      </c>
      <c r="E87" s="99"/>
      <c r="F87" s="99"/>
      <c r="G87" s="99"/>
      <c r="H87" s="99"/>
      <c r="I87" s="99"/>
      <c r="J87" s="99"/>
      <c r="K87" s="99"/>
      <c r="L87" s="99"/>
      <c r="M87" s="99"/>
      <c r="N87" s="99"/>
    </row>
    <row r="88" spans="1:14" s="50" customFormat="1" ht="21">
      <c r="A88" s="121">
        <v>24</v>
      </c>
      <c r="B88" s="115" t="s">
        <v>352</v>
      </c>
      <c r="C88" s="139">
        <v>38.4</v>
      </c>
      <c r="D88" s="122" t="s">
        <v>523</v>
      </c>
      <c r="E88" s="99"/>
      <c r="F88" s="99"/>
      <c r="G88" s="99"/>
      <c r="H88" s="99"/>
      <c r="I88" s="99"/>
      <c r="J88" s="99"/>
      <c r="K88" s="99"/>
      <c r="L88" s="99"/>
      <c r="M88" s="99"/>
      <c r="N88" s="99"/>
    </row>
    <row r="89" spans="1:14" s="50" customFormat="1" ht="21">
      <c r="A89" s="121">
        <v>25</v>
      </c>
      <c r="B89" s="102" t="s">
        <v>353</v>
      </c>
      <c r="C89" s="139">
        <v>128.7</v>
      </c>
      <c r="D89" s="121" t="s">
        <v>524</v>
      </c>
      <c r="E89" s="99"/>
      <c r="F89" s="99"/>
      <c r="G89" s="99"/>
      <c r="H89" s="99"/>
      <c r="I89" s="99"/>
      <c r="J89" s="99"/>
      <c r="K89" s="99"/>
      <c r="L89" s="99"/>
      <c r="M89" s="99"/>
      <c r="N89" s="99"/>
    </row>
    <row r="90" spans="1:14" s="50" customFormat="1" ht="21">
      <c r="A90" s="121">
        <v>26</v>
      </c>
      <c r="B90" s="102" t="s">
        <v>228</v>
      </c>
      <c r="C90" s="139">
        <v>35.3</v>
      </c>
      <c r="D90" s="121" t="s">
        <v>525</v>
      </c>
      <c r="E90" s="99"/>
      <c r="F90" s="99"/>
      <c r="G90" s="99"/>
      <c r="H90" s="99"/>
      <c r="I90" s="99"/>
      <c r="J90" s="99"/>
      <c r="K90" s="99"/>
      <c r="L90" s="99"/>
      <c r="M90" s="99"/>
      <c r="N90" s="99"/>
    </row>
    <row r="91" spans="1:13" s="50" customFormat="1" ht="21">
      <c r="A91" s="121">
        <v>27</v>
      </c>
      <c r="B91" s="102" t="s">
        <v>229</v>
      </c>
      <c r="C91" s="103">
        <v>9.9</v>
      </c>
      <c r="D91" s="121" t="s">
        <v>526</v>
      </c>
      <c r="E91" s="99"/>
      <c r="F91" s="99"/>
      <c r="G91" s="99"/>
      <c r="H91" s="99"/>
      <c r="I91" s="99"/>
      <c r="J91" s="99"/>
      <c r="K91" s="99"/>
      <c r="L91" s="99"/>
      <c r="M91" s="99"/>
    </row>
    <row r="92" spans="1:13" s="50" customFormat="1" ht="21">
      <c r="A92" s="121">
        <v>28</v>
      </c>
      <c r="B92" s="102" t="s">
        <v>387</v>
      </c>
      <c r="C92" s="103">
        <v>68.8</v>
      </c>
      <c r="D92" s="121" t="s">
        <v>527</v>
      </c>
      <c r="E92" s="99"/>
      <c r="F92" s="99"/>
      <c r="G92" s="99"/>
      <c r="H92" s="99"/>
      <c r="I92" s="99"/>
      <c r="J92" s="99"/>
      <c r="K92" s="99"/>
      <c r="L92" s="99"/>
      <c r="M92" s="99"/>
    </row>
    <row r="93" spans="1:13" s="50" customFormat="1" ht="21">
      <c r="A93" s="121">
        <v>29</v>
      </c>
      <c r="B93" s="102" t="s">
        <v>230</v>
      </c>
      <c r="C93" s="139">
        <v>35</v>
      </c>
      <c r="D93" s="121" t="s">
        <v>528</v>
      </c>
      <c r="E93" s="99"/>
      <c r="F93" s="114"/>
      <c r="G93" s="99"/>
      <c r="H93" s="99"/>
      <c r="I93" s="99"/>
      <c r="J93" s="99"/>
      <c r="K93" s="99"/>
      <c r="L93" s="99"/>
      <c r="M93" s="99"/>
    </row>
    <row r="94" spans="1:14" s="50" customFormat="1" ht="21">
      <c r="A94" s="121">
        <v>30</v>
      </c>
      <c r="B94" s="126" t="s">
        <v>354</v>
      </c>
      <c r="C94" s="139">
        <v>70.9</v>
      </c>
      <c r="D94" s="121" t="s">
        <v>529</v>
      </c>
      <c r="E94" s="99"/>
      <c r="F94" s="99"/>
      <c r="G94" s="99"/>
      <c r="H94" s="99"/>
      <c r="I94" s="99"/>
      <c r="J94" s="99"/>
      <c r="K94" s="99"/>
      <c r="L94" s="99"/>
      <c r="M94" s="99"/>
      <c r="N94" s="99"/>
    </row>
    <row r="95" spans="1:14" s="50" customFormat="1" ht="21">
      <c r="A95" s="121">
        <v>31</v>
      </c>
      <c r="B95" s="126" t="s">
        <v>258</v>
      </c>
      <c r="C95" s="139">
        <v>12.3</v>
      </c>
      <c r="D95" s="121" t="s">
        <v>530</v>
      </c>
      <c r="E95" s="99"/>
      <c r="F95" s="99"/>
      <c r="G95" s="99"/>
      <c r="H95" s="99"/>
      <c r="I95" s="99"/>
      <c r="J95" s="99"/>
      <c r="K95" s="99"/>
      <c r="L95" s="99"/>
      <c r="M95" s="99"/>
      <c r="N95" s="99"/>
    </row>
    <row r="96" spans="1:14" s="50" customFormat="1" ht="21">
      <c r="A96" s="121">
        <v>32</v>
      </c>
      <c r="B96" s="102" t="s">
        <v>356</v>
      </c>
      <c r="C96" s="141">
        <v>36.6</v>
      </c>
      <c r="D96" s="121" t="s">
        <v>531</v>
      </c>
      <c r="E96" s="99"/>
      <c r="F96" s="99"/>
      <c r="G96" s="99"/>
      <c r="H96" s="99"/>
      <c r="I96" s="99"/>
      <c r="J96" s="99"/>
      <c r="K96" s="99"/>
      <c r="L96" s="99"/>
      <c r="M96" s="99"/>
      <c r="N96" s="99"/>
    </row>
    <row r="97" spans="1:14" s="50" customFormat="1" ht="21">
      <c r="A97" s="121">
        <v>33</v>
      </c>
      <c r="B97" s="102" t="s">
        <v>357</v>
      </c>
      <c r="C97" s="141">
        <v>15.4</v>
      </c>
      <c r="D97" s="121" t="s">
        <v>533</v>
      </c>
      <c r="E97" s="99"/>
      <c r="F97" s="99"/>
      <c r="G97" s="99"/>
      <c r="H97" s="99"/>
      <c r="I97" s="99"/>
      <c r="J97" s="99"/>
      <c r="K97" s="99"/>
      <c r="L97" s="99"/>
      <c r="M97" s="99"/>
      <c r="N97" s="99"/>
    </row>
    <row r="98" spans="1:14" s="50" customFormat="1" ht="21">
      <c r="A98" s="121">
        <v>34</v>
      </c>
      <c r="B98" s="102" t="s">
        <v>363</v>
      </c>
      <c r="C98" s="112">
        <v>37.9</v>
      </c>
      <c r="D98" s="121" t="s">
        <v>535</v>
      </c>
      <c r="E98" s="99"/>
      <c r="F98" s="99"/>
      <c r="G98" s="99"/>
      <c r="H98" s="99"/>
      <c r="I98" s="99"/>
      <c r="J98" s="99"/>
      <c r="K98" s="99"/>
      <c r="L98" s="99"/>
      <c r="M98" s="99"/>
      <c r="N98" s="99"/>
    </row>
    <row r="99" spans="1:14" s="50" customFormat="1" ht="21">
      <c r="A99" s="121">
        <v>35</v>
      </c>
      <c r="B99" s="102" t="s">
        <v>368</v>
      </c>
      <c r="C99" s="139">
        <v>29.9</v>
      </c>
      <c r="D99" s="121" t="s">
        <v>537</v>
      </c>
      <c r="E99" s="99"/>
      <c r="F99" s="99"/>
      <c r="G99" s="99"/>
      <c r="H99" s="99"/>
      <c r="I99" s="99"/>
      <c r="J99" s="99"/>
      <c r="K99" s="99"/>
      <c r="L99" s="99"/>
      <c r="M99" s="99"/>
      <c r="N99" s="99"/>
    </row>
    <row r="100" spans="1:14" s="50" customFormat="1" ht="21">
      <c r="A100" s="170"/>
      <c r="B100" s="170"/>
      <c r="C100" s="139">
        <f>SUM(C75:C99)</f>
        <v>1048.3999999999996</v>
      </c>
      <c r="D100" s="109"/>
      <c r="E100" s="99"/>
      <c r="F100" s="99"/>
      <c r="G100" s="99"/>
      <c r="H100" s="99"/>
      <c r="I100" s="99"/>
      <c r="J100" s="99"/>
      <c r="K100" s="99"/>
      <c r="L100" s="99"/>
      <c r="M100" s="99"/>
      <c r="N100" s="99"/>
    </row>
    <row r="101" spans="1:14" s="50" customFormat="1" ht="21">
      <c r="A101" s="109"/>
      <c r="B101" s="171" t="s">
        <v>795</v>
      </c>
      <c r="C101" s="171"/>
      <c r="D101" s="120"/>
      <c r="E101" s="99"/>
      <c r="F101" s="99"/>
      <c r="G101" s="99"/>
      <c r="H101" s="99"/>
      <c r="I101" s="99"/>
      <c r="J101" s="99"/>
      <c r="K101" s="99"/>
      <c r="L101" s="99"/>
      <c r="M101" s="99"/>
      <c r="N101" s="99"/>
    </row>
    <row r="102" spans="1:14" s="50" customFormat="1" ht="21">
      <c r="A102" s="100" t="s">
        <v>3</v>
      </c>
      <c r="B102" s="100" t="s">
        <v>260</v>
      </c>
      <c r="C102" s="100" t="s">
        <v>234</v>
      </c>
      <c r="D102" s="100" t="s">
        <v>235</v>
      </c>
      <c r="E102" s="99"/>
      <c r="F102" s="99"/>
      <c r="G102" s="99"/>
      <c r="H102" s="99"/>
      <c r="I102" s="99"/>
      <c r="J102" s="99"/>
      <c r="K102" s="99"/>
      <c r="L102" s="99"/>
      <c r="M102" s="99"/>
      <c r="N102" s="99"/>
    </row>
    <row r="103" spans="1:14" s="50" customFormat="1" ht="21">
      <c r="A103" s="121">
        <v>36</v>
      </c>
      <c r="B103" s="102" t="s">
        <v>371</v>
      </c>
      <c r="C103" s="139">
        <v>34</v>
      </c>
      <c r="D103" s="121" t="s">
        <v>541</v>
      </c>
      <c r="E103" s="99"/>
      <c r="F103" s="99"/>
      <c r="G103" s="99"/>
      <c r="H103" s="99"/>
      <c r="I103" s="99"/>
      <c r="J103" s="99"/>
      <c r="K103" s="99"/>
      <c r="L103" s="99"/>
      <c r="M103" s="99"/>
      <c r="N103" s="99"/>
    </row>
    <row r="104" spans="1:14" s="50" customFormat="1" ht="21">
      <c r="A104" s="121">
        <v>37</v>
      </c>
      <c r="B104" s="102" t="s">
        <v>372</v>
      </c>
      <c r="C104" s="139">
        <v>108.8</v>
      </c>
      <c r="D104" s="121" t="s">
        <v>542</v>
      </c>
      <c r="E104" s="99"/>
      <c r="F104" s="99"/>
      <c r="G104" s="99"/>
      <c r="H104" s="99"/>
      <c r="I104" s="99"/>
      <c r="J104" s="99"/>
      <c r="K104" s="99"/>
      <c r="L104" s="99"/>
      <c r="M104" s="99"/>
      <c r="N104" s="99"/>
    </row>
    <row r="105" spans="1:14" s="50" customFormat="1" ht="21">
      <c r="A105" s="121">
        <v>38</v>
      </c>
      <c r="B105" s="102" t="s">
        <v>555</v>
      </c>
      <c r="C105" s="139">
        <v>69</v>
      </c>
      <c r="D105" s="121" t="s">
        <v>543</v>
      </c>
      <c r="E105" s="99"/>
      <c r="F105" s="99"/>
      <c r="G105" s="99"/>
      <c r="H105" s="99"/>
      <c r="I105" s="99"/>
      <c r="J105" s="99"/>
      <c r="K105" s="99"/>
      <c r="L105" s="99"/>
      <c r="M105" s="99"/>
      <c r="N105" s="99"/>
    </row>
    <row r="106" spans="1:14" s="50" customFormat="1" ht="21">
      <c r="A106" s="121">
        <v>39</v>
      </c>
      <c r="B106" s="102" t="s">
        <v>374</v>
      </c>
      <c r="C106" s="139">
        <v>53.2</v>
      </c>
      <c r="D106" s="121" t="s">
        <v>544</v>
      </c>
      <c r="E106" s="99"/>
      <c r="F106" s="99"/>
      <c r="G106" s="99"/>
      <c r="H106" s="99"/>
      <c r="I106" s="99"/>
      <c r="J106" s="99"/>
      <c r="K106" s="99"/>
      <c r="L106" s="99"/>
      <c r="M106" s="99"/>
      <c r="N106" s="99"/>
    </row>
    <row r="107" spans="1:14" s="50" customFormat="1" ht="21">
      <c r="A107" s="121">
        <v>40</v>
      </c>
      <c r="B107" s="102" t="s">
        <v>377</v>
      </c>
      <c r="C107" s="103">
        <v>42</v>
      </c>
      <c r="D107" s="121" t="s">
        <v>546</v>
      </c>
      <c r="E107" s="99"/>
      <c r="F107" s="99"/>
      <c r="G107" s="99"/>
      <c r="H107" s="99"/>
      <c r="I107" s="99"/>
      <c r="J107" s="99"/>
      <c r="K107" s="99"/>
      <c r="L107" s="99"/>
      <c r="M107" s="99"/>
      <c r="N107" s="99"/>
    </row>
    <row r="108" spans="1:14" s="50" customFormat="1" ht="21">
      <c r="A108" s="121">
        <v>41</v>
      </c>
      <c r="B108" s="102" t="s">
        <v>378</v>
      </c>
      <c r="C108" s="139">
        <v>37</v>
      </c>
      <c r="D108" s="121" t="s">
        <v>547</v>
      </c>
      <c r="E108" s="99"/>
      <c r="F108" s="99"/>
      <c r="G108" s="99"/>
      <c r="H108" s="99"/>
      <c r="I108" s="99"/>
      <c r="J108" s="99"/>
      <c r="K108" s="99"/>
      <c r="L108" s="99"/>
      <c r="M108" s="99"/>
      <c r="N108" s="99"/>
    </row>
    <row r="109" spans="1:14" s="50" customFormat="1" ht="21">
      <c r="A109" s="121">
        <v>42</v>
      </c>
      <c r="B109" s="102" t="s">
        <v>380</v>
      </c>
      <c r="C109" s="139">
        <v>113.4</v>
      </c>
      <c r="D109" s="121" t="s">
        <v>549</v>
      </c>
      <c r="E109" s="99"/>
      <c r="F109" s="99"/>
      <c r="G109" s="99"/>
      <c r="H109" s="99"/>
      <c r="I109" s="99"/>
      <c r="J109" s="99"/>
      <c r="K109" s="99"/>
      <c r="L109" s="99"/>
      <c r="M109" s="99"/>
      <c r="N109" s="99"/>
    </row>
    <row r="110" spans="1:14" s="50" customFormat="1" ht="21">
      <c r="A110" s="121">
        <v>43</v>
      </c>
      <c r="B110" s="102" t="s">
        <v>388</v>
      </c>
      <c r="C110" s="141">
        <v>50.4</v>
      </c>
      <c r="D110" s="121" t="s">
        <v>550</v>
      </c>
      <c r="E110" s="99"/>
      <c r="F110" s="99"/>
      <c r="G110" s="99"/>
      <c r="H110" s="99"/>
      <c r="I110" s="99"/>
      <c r="J110" s="99"/>
      <c r="K110" s="99"/>
      <c r="L110" s="99"/>
      <c r="M110" s="99"/>
      <c r="N110" s="99"/>
    </row>
    <row r="111" spans="1:14" s="50" customFormat="1" ht="21">
      <c r="A111" s="121">
        <v>44</v>
      </c>
      <c r="B111" s="102" t="s">
        <v>182</v>
      </c>
      <c r="C111" s="141">
        <v>116.5</v>
      </c>
      <c r="D111" s="121" t="s">
        <v>552</v>
      </c>
      <c r="E111" s="99"/>
      <c r="F111" s="111"/>
      <c r="G111" s="99"/>
      <c r="H111" s="99"/>
      <c r="I111" s="99"/>
      <c r="J111" s="99"/>
      <c r="K111" s="99"/>
      <c r="L111" s="99"/>
      <c r="M111" s="99"/>
      <c r="N111" s="99"/>
    </row>
    <row r="112" spans="1:14" s="50" customFormat="1" ht="21">
      <c r="A112" s="121">
        <v>45</v>
      </c>
      <c r="B112" s="102" t="s">
        <v>391</v>
      </c>
      <c r="C112" s="141">
        <v>43.5</v>
      </c>
      <c r="D112" s="121" t="s">
        <v>553</v>
      </c>
      <c r="E112" s="99"/>
      <c r="F112" s="111"/>
      <c r="G112" s="99"/>
      <c r="H112" s="99"/>
      <c r="I112" s="99"/>
      <c r="J112" s="99"/>
      <c r="K112" s="99"/>
      <c r="L112" s="99"/>
      <c r="M112" s="99"/>
      <c r="N112" s="99"/>
    </row>
    <row r="113" spans="1:14" s="50" customFormat="1" ht="21" customHeight="1" thickBot="1">
      <c r="A113" s="167" t="s">
        <v>184</v>
      </c>
      <c r="B113" s="168"/>
      <c r="C113" s="140">
        <f>SUM(C103:C112)</f>
        <v>667.8</v>
      </c>
      <c r="D113" s="107">
        <f>C66+C100+C113</f>
        <v>2070.3999999999996</v>
      </c>
      <c r="E113" s="99"/>
      <c r="F113" s="111"/>
      <c r="G113" s="99"/>
      <c r="H113" s="99"/>
      <c r="I113" s="99"/>
      <c r="J113" s="99"/>
      <c r="K113" s="99"/>
      <c r="L113" s="99"/>
      <c r="M113" s="99"/>
      <c r="N113" s="99"/>
    </row>
    <row r="114" spans="1:14" s="50" customFormat="1" ht="21.75" thickTop="1">
      <c r="A114" s="97"/>
      <c r="B114" s="166" t="s">
        <v>790</v>
      </c>
      <c r="C114" s="166"/>
      <c r="D114" s="98"/>
      <c r="E114" s="99"/>
      <c r="F114" s="99"/>
      <c r="G114" s="99"/>
      <c r="H114" s="99"/>
      <c r="I114" s="99"/>
      <c r="J114" s="99"/>
      <c r="K114" s="99"/>
      <c r="L114" s="99"/>
      <c r="M114" s="99"/>
      <c r="N114" s="99"/>
    </row>
    <row r="115" spans="1:14" s="50" customFormat="1" ht="21">
      <c r="A115" s="100" t="s">
        <v>3</v>
      </c>
      <c r="B115" s="100" t="s">
        <v>260</v>
      </c>
      <c r="C115" s="100" t="s">
        <v>234</v>
      </c>
      <c r="D115" s="100" t="s">
        <v>235</v>
      </c>
      <c r="E115" s="99"/>
      <c r="F115" s="99"/>
      <c r="G115" s="99"/>
      <c r="H115" s="99"/>
      <c r="I115" s="99"/>
      <c r="J115" s="99"/>
      <c r="K115" s="99"/>
      <c r="L115" s="99"/>
      <c r="M115" s="99"/>
      <c r="N115" s="99"/>
    </row>
    <row r="116" spans="1:14" s="50" customFormat="1" ht="21">
      <c r="A116" s="121">
        <v>1</v>
      </c>
      <c r="B116" s="102" t="s">
        <v>556</v>
      </c>
      <c r="C116" s="103">
        <v>42.3</v>
      </c>
      <c r="D116" s="121" t="s">
        <v>834</v>
      </c>
      <c r="E116" s="99"/>
      <c r="F116" s="99"/>
      <c r="G116" s="99"/>
      <c r="H116" s="99"/>
      <c r="I116" s="99"/>
      <c r="J116" s="99"/>
      <c r="K116" s="99"/>
      <c r="L116" s="99"/>
      <c r="M116" s="99"/>
      <c r="N116" s="99"/>
    </row>
    <row r="117" spans="1:14" s="50" customFormat="1" ht="21">
      <c r="A117" s="121">
        <v>2</v>
      </c>
      <c r="B117" s="102" t="s">
        <v>557</v>
      </c>
      <c r="C117" s="103">
        <v>33.7</v>
      </c>
      <c r="D117" s="121" t="s">
        <v>835</v>
      </c>
      <c r="E117" s="99"/>
      <c r="F117" s="99"/>
      <c r="G117" s="99"/>
      <c r="H117" s="99"/>
      <c r="I117" s="99"/>
      <c r="J117" s="99"/>
      <c r="K117" s="99"/>
      <c r="L117" s="99"/>
      <c r="M117" s="99"/>
      <c r="N117" s="99"/>
    </row>
    <row r="118" spans="1:14" s="50" customFormat="1" ht="21">
      <c r="A118" s="121">
        <v>3</v>
      </c>
      <c r="B118" s="126" t="s">
        <v>559</v>
      </c>
      <c r="C118" s="136">
        <v>23.3</v>
      </c>
      <c r="D118" s="121" t="s">
        <v>836</v>
      </c>
      <c r="E118" s="99"/>
      <c r="F118" s="99"/>
      <c r="G118" s="99"/>
      <c r="H118" s="99"/>
      <c r="I118" s="99"/>
      <c r="J118" s="99"/>
      <c r="K118" s="99"/>
      <c r="L118" s="99"/>
      <c r="M118" s="99"/>
      <c r="N118" s="99"/>
    </row>
    <row r="119" spans="1:14" s="50" customFormat="1" ht="21">
      <c r="A119" s="121">
        <v>4</v>
      </c>
      <c r="B119" s="102" t="s">
        <v>587</v>
      </c>
      <c r="C119" s="103">
        <v>95.1</v>
      </c>
      <c r="D119" s="121" t="s">
        <v>838</v>
      </c>
      <c r="E119" s="99"/>
      <c r="F119" s="99"/>
      <c r="G119" s="99"/>
      <c r="H119" s="99"/>
      <c r="I119" s="99"/>
      <c r="J119" s="99"/>
      <c r="K119" s="99"/>
      <c r="L119" s="99"/>
      <c r="M119" s="99"/>
      <c r="N119" s="99"/>
    </row>
    <row r="120" spans="1:14" s="50" customFormat="1" ht="21">
      <c r="A120" s="121">
        <v>5</v>
      </c>
      <c r="B120" s="102" t="s">
        <v>296</v>
      </c>
      <c r="C120" s="103">
        <v>30.9</v>
      </c>
      <c r="D120" s="121" t="s">
        <v>839</v>
      </c>
      <c r="E120" s="99"/>
      <c r="F120" s="99"/>
      <c r="G120" s="99"/>
      <c r="H120" s="99"/>
      <c r="I120" s="99"/>
      <c r="J120" s="99"/>
      <c r="K120" s="99"/>
      <c r="L120" s="99"/>
      <c r="M120" s="99"/>
      <c r="N120" s="99"/>
    </row>
    <row r="121" spans="1:14" s="50" customFormat="1" ht="21">
      <c r="A121" s="121">
        <v>6</v>
      </c>
      <c r="B121" s="126" t="s">
        <v>658</v>
      </c>
      <c r="C121" s="136">
        <v>35.3</v>
      </c>
      <c r="D121" s="121" t="s">
        <v>843</v>
      </c>
      <c r="E121" s="99"/>
      <c r="F121" s="99"/>
      <c r="G121" s="99"/>
      <c r="H121" s="99"/>
      <c r="I121" s="99"/>
      <c r="J121" s="99"/>
      <c r="K121" s="99"/>
      <c r="L121" s="99"/>
      <c r="M121" s="99"/>
      <c r="N121" s="99"/>
    </row>
    <row r="122" spans="1:14" s="50" customFormat="1" ht="21">
      <c r="A122" s="121">
        <v>7</v>
      </c>
      <c r="B122" s="102" t="s">
        <v>808</v>
      </c>
      <c r="C122" s="103">
        <v>68.6</v>
      </c>
      <c r="D122" s="121" t="s">
        <v>845</v>
      </c>
      <c r="E122" s="99"/>
      <c r="F122" s="99"/>
      <c r="G122" s="99"/>
      <c r="H122" s="99"/>
      <c r="I122" s="99"/>
      <c r="J122" s="99"/>
      <c r="K122" s="99"/>
      <c r="L122" s="99"/>
      <c r="M122" s="99"/>
      <c r="N122" s="99"/>
    </row>
    <row r="123" spans="1:14" s="50" customFormat="1" ht="21">
      <c r="A123" s="121">
        <v>8</v>
      </c>
      <c r="B123" s="102" t="s">
        <v>682</v>
      </c>
      <c r="C123" s="103">
        <v>126.2</v>
      </c>
      <c r="D123" s="121" t="s">
        <v>846</v>
      </c>
      <c r="E123" s="99"/>
      <c r="F123" s="99"/>
      <c r="G123" s="99"/>
      <c r="H123" s="99"/>
      <c r="I123" s="99"/>
      <c r="J123" s="99"/>
      <c r="K123" s="99"/>
      <c r="L123" s="99"/>
      <c r="M123" s="99"/>
      <c r="N123" s="99"/>
    </row>
    <row r="124" spans="1:14" s="50" customFormat="1" ht="21">
      <c r="A124" s="121">
        <v>9</v>
      </c>
      <c r="B124" s="102" t="s">
        <v>684</v>
      </c>
      <c r="C124" s="103">
        <v>36.6</v>
      </c>
      <c r="D124" s="121" t="s">
        <v>847</v>
      </c>
      <c r="E124" s="99"/>
      <c r="F124" s="99"/>
      <c r="G124" s="99"/>
      <c r="H124" s="99"/>
      <c r="I124" s="99"/>
      <c r="J124" s="99"/>
      <c r="K124" s="99"/>
      <c r="L124" s="99"/>
      <c r="M124" s="99"/>
      <c r="N124" s="99"/>
    </row>
    <row r="125" spans="1:14" s="50" customFormat="1" ht="21">
      <c r="A125" s="121">
        <v>10</v>
      </c>
      <c r="B125" s="126" t="s">
        <v>703</v>
      </c>
      <c r="C125" s="136">
        <v>11.5</v>
      </c>
      <c r="D125" s="121" t="s">
        <v>848</v>
      </c>
      <c r="E125" s="99"/>
      <c r="F125" s="99"/>
      <c r="G125" s="99"/>
      <c r="H125" s="99"/>
      <c r="I125" s="99"/>
      <c r="J125" s="99"/>
      <c r="K125" s="99"/>
      <c r="L125" s="99"/>
      <c r="M125" s="99"/>
      <c r="N125" s="99"/>
    </row>
    <row r="126" spans="1:14" s="50" customFormat="1" ht="21">
      <c r="A126" s="121">
        <v>11</v>
      </c>
      <c r="B126" s="102" t="s">
        <v>810</v>
      </c>
      <c r="C126" s="103">
        <v>21</v>
      </c>
      <c r="D126" s="121" t="s">
        <v>849</v>
      </c>
      <c r="E126" s="99"/>
      <c r="F126" s="99"/>
      <c r="G126" s="99"/>
      <c r="H126" s="99"/>
      <c r="I126" s="99"/>
      <c r="J126" s="99"/>
      <c r="K126" s="99"/>
      <c r="L126" s="99"/>
      <c r="M126" s="99"/>
      <c r="N126" s="99"/>
    </row>
    <row r="127" spans="1:14" s="50" customFormat="1" ht="21">
      <c r="A127" s="170"/>
      <c r="B127" s="170"/>
      <c r="C127" s="139">
        <f>SUM(C116:C126)</f>
        <v>524.5</v>
      </c>
      <c r="D127" s="109"/>
      <c r="E127" s="99"/>
      <c r="F127" s="99"/>
      <c r="G127" s="99"/>
      <c r="H127" s="99"/>
      <c r="I127" s="99"/>
      <c r="J127" s="99"/>
      <c r="K127" s="99"/>
      <c r="L127" s="99"/>
      <c r="M127" s="99"/>
      <c r="N127" s="99"/>
    </row>
    <row r="128" spans="1:14" s="50" customFormat="1" ht="21">
      <c r="A128" s="109"/>
      <c r="B128" s="109"/>
      <c r="C128" s="145"/>
      <c r="D128" s="109"/>
      <c r="E128" s="99"/>
      <c r="F128" s="99"/>
      <c r="G128" s="99"/>
      <c r="H128" s="99"/>
      <c r="I128" s="99"/>
      <c r="J128" s="99"/>
      <c r="K128" s="99"/>
      <c r="L128" s="99"/>
      <c r="M128" s="99"/>
      <c r="N128" s="99"/>
    </row>
    <row r="129" spans="1:14" s="50" customFormat="1" ht="21">
      <c r="A129" s="97"/>
      <c r="B129" s="166" t="s">
        <v>790</v>
      </c>
      <c r="C129" s="166"/>
      <c r="D129" s="98"/>
      <c r="E129" s="99"/>
      <c r="F129" s="99"/>
      <c r="G129" s="99"/>
      <c r="H129" s="99"/>
      <c r="I129" s="99"/>
      <c r="J129" s="99"/>
      <c r="K129" s="99"/>
      <c r="L129" s="99"/>
      <c r="M129" s="99"/>
      <c r="N129" s="99"/>
    </row>
    <row r="130" spans="1:14" s="50" customFormat="1" ht="21">
      <c r="A130" s="100" t="s">
        <v>3</v>
      </c>
      <c r="B130" s="100" t="s">
        <v>260</v>
      </c>
      <c r="C130" s="100" t="s">
        <v>234</v>
      </c>
      <c r="D130" s="100" t="s">
        <v>235</v>
      </c>
      <c r="E130" s="99"/>
      <c r="F130" s="99"/>
      <c r="G130" s="99"/>
      <c r="H130" s="99"/>
      <c r="I130" s="99"/>
      <c r="J130" s="99"/>
      <c r="K130" s="99"/>
      <c r="L130" s="99"/>
      <c r="M130" s="99"/>
      <c r="N130" s="99"/>
    </row>
    <row r="131" spans="1:14" s="50" customFormat="1" ht="21">
      <c r="A131" s="121">
        <v>12</v>
      </c>
      <c r="B131" s="102" t="s">
        <v>714</v>
      </c>
      <c r="C131" s="103">
        <v>21.2</v>
      </c>
      <c r="D131" s="121" t="s">
        <v>852</v>
      </c>
      <c r="E131" s="99"/>
      <c r="F131" s="99"/>
      <c r="G131" s="99"/>
      <c r="H131" s="99"/>
      <c r="I131" s="99"/>
      <c r="J131" s="99"/>
      <c r="K131" s="99"/>
      <c r="L131" s="99"/>
      <c r="M131" s="99"/>
      <c r="N131" s="99"/>
    </row>
    <row r="132" spans="1:14" s="50" customFormat="1" ht="21">
      <c r="A132" s="121">
        <v>13</v>
      </c>
      <c r="B132" s="102" t="s">
        <v>725</v>
      </c>
      <c r="C132" s="103">
        <v>85.5</v>
      </c>
      <c r="D132" s="121" t="s">
        <v>856</v>
      </c>
      <c r="E132" s="99"/>
      <c r="F132" s="99"/>
      <c r="G132" s="99"/>
      <c r="H132" s="99"/>
      <c r="I132" s="99"/>
      <c r="J132" s="99"/>
      <c r="K132" s="99"/>
      <c r="L132" s="99"/>
      <c r="M132" s="99"/>
      <c r="N132" s="99"/>
    </row>
    <row r="133" spans="1:14" s="50" customFormat="1" ht="21">
      <c r="A133" s="121">
        <v>14</v>
      </c>
      <c r="B133" s="102" t="s">
        <v>814</v>
      </c>
      <c r="C133" s="103">
        <v>26.2</v>
      </c>
      <c r="D133" s="121" t="s">
        <v>859</v>
      </c>
      <c r="E133" s="99"/>
      <c r="F133" s="99"/>
      <c r="G133" s="99"/>
      <c r="H133" s="99"/>
      <c r="I133" s="99"/>
      <c r="J133" s="99"/>
      <c r="K133" s="99"/>
      <c r="L133" s="99"/>
      <c r="M133" s="99"/>
      <c r="N133" s="99"/>
    </row>
    <row r="134" spans="1:14" s="50" customFormat="1" ht="21">
      <c r="A134" s="121">
        <v>15</v>
      </c>
      <c r="B134" s="102" t="s">
        <v>754</v>
      </c>
      <c r="C134" s="103">
        <v>37.6</v>
      </c>
      <c r="D134" s="121" t="s">
        <v>862</v>
      </c>
      <c r="E134" s="99"/>
      <c r="F134" s="99"/>
      <c r="G134" s="99"/>
      <c r="H134" s="99"/>
      <c r="I134" s="99"/>
      <c r="J134" s="99"/>
      <c r="K134" s="99"/>
      <c r="L134" s="99"/>
      <c r="M134" s="99"/>
      <c r="N134" s="99"/>
    </row>
    <row r="135" spans="1:14" s="50" customFormat="1" ht="21">
      <c r="A135" s="121">
        <v>16</v>
      </c>
      <c r="B135" s="102" t="s">
        <v>760</v>
      </c>
      <c r="C135" s="103">
        <v>38.5</v>
      </c>
      <c r="D135" s="121" t="s">
        <v>863</v>
      </c>
      <c r="E135" s="99"/>
      <c r="F135" s="99"/>
      <c r="G135" s="99"/>
      <c r="H135" s="99"/>
      <c r="I135" s="99"/>
      <c r="J135" s="99"/>
      <c r="K135" s="99"/>
      <c r="L135" s="99"/>
      <c r="M135" s="99"/>
      <c r="N135" s="99"/>
    </row>
    <row r="136" spans="1:14" s="50" customFormat="1" ht="21">
      <c r="A136" s="121">
        <v>17</v>
      </c>
      <c r="B136" s="102" t="s">
        <v>762</v>
      </c>
      <c r="C136" s="103">
        <v>200.7</v>
      </c>
      <c r="D136" s="121" t="s">
        <v>864</v>
      </c>
      <c r="E136" s="99"/>
      <c r="F136" s="99"/>
      <c r="G136" s="99"/>
      <c r="H136" s="99"/>
      <c r="I136" s="99"/>
      <c r="J136" s="99"/>
      <c r="K136" s="99"/>
      <c r="L136" s="99"/>
      <c r="M136" s="99"/>
      <c r="N136" s="99"/>
    </row>
    <row r="137" spans="1:14" s="50" customFormat="1" ht="21">
      <c r="A137" s="121">
        <v>18</v>
      </c>
      <c r="B137" s="102" t="s">
        <v>777</v>
      </c>
      <c r="C137" s="103">
        <v>72.8</v>
      </c>
      <c r="D137" s="121" t="s">
        <v>865</v>
      </c>
      <c r="E137" s="99"/>
      <c r="F137" s="99"/>
      <c r="G137" s="99"/>
      <c r="H137" s="99"/>
      <c r="I137" s="99"/>
      <c r="J137" s="99"/>
      <c r="K137" s="99"/>
      <c r="L137" s="99"/>
      <c r="M137" s="99"/>
      <c r="N137" s="99"/>
    </row>
    <row r="138" spans="1:14" s="50" customFormat="1" ht="21">
      <c r="A138" s="121">
        <v>19</v>
      </c>
      <c r="B138" s="102" t="s">
        <v>789</v>
      </c>
      <c r="C138" s="103">
        <v>42.4</v>
      </c>
      <c r="D138" s="121" t="s">
        <v>870</v>
      </c>
      <c r="E138" s="99"/>
      <c r="F138" s="99"/>
      <c r="G138" s="99"/>
      <c r="H138" s="99"/>
      <c r="I138" s="99"/>
      <c r="J138" s="99"/>
      <c r="K138" s="99"/>
      <c r="L138" s="99"/>
      <c r="M138" s="99"/>
      <c r="N138" s="99"/>
    </row>
    <row r="139" spans="1:14" s="50" customFormat="1" ht="21.75" thickBot="1">
      <c r="A139" s="104" t="s">
        <v>184</v>
      </c>
      <c r="B139" s="127"/>
      <c r="C139" s="140">
        <f>SUM(C131:C138)</f>
        <v>524.9</v>
      </c>
      <c r="D139" s="107">
        <f>C127+C139</f>
        <v>1049.4</v>
      </c>
      <c r="E139" s="99"/>
      <c r="F139" s="99"/>
      <c r="G139" s="99"/>
      <c r="H139" s="99"/>
      <c r="I139" s="99"/>
      <c r="J139" s="99"/>
      <c r="K139" s="99"/>
      <c r="L139" s="99"/>
      <c r="M139" s="99"/>
      <c r="N139" s="99"/>
    </row>
    <row r="140" spans="1:14" s="50" customFormat="1" ht="21.75" thickTop="1">
      <c r="A140" s="108"/>
      <c r="B140" s="132"/>
      <c r="C140" s="144"/>
      <c r="D140" s="110"/>
      <c r="E140" s="99"/>
      <c r="F140" s="99"/>
      <c r="G140" s="99"/>
      <c r="H140" s="99"/>
      <c r="I140" s="99"/>
      <c r="J140" s="99"/>
      <c r="K140" s="99"/>
      <c r="L140" s="99"/>
      <c r="M140" s="99"/>
      <c r="N140" s="99"/>
    </row>
    <row r="141" spans="1:14" s="50" customFormat="1" ht="21">
      <c r="A141" s="97"/>
      <c r="B141" s="166" t="s">
        <v>833</v>
      </c>
      <c r="C141" s="166"/>
      <c r="D141" s="98"/>
      <c r="E141" s="99"/>
      <c r="F141" s="99"/>
      <c r="G141" s="99"/>
      <c r="H141" s="99"/>
      <c r="I141" s="99"/>
      <c r="J141" s="99"/>
      <c r="K141" s="99"/>
      <c r="L141" s="99"/>
      <c r="M141" s="99"/>
      <c r="N141" s="99"/>
    </row>
    <row r="142" spans="1:14" s="50" customFormat="1" ht="21">
      <c r="A142" s="100" t="s">
        <v>3</v>
      </c>
      <c r="B142" s="100" t="s">
        <v>260</v>
      </c>
      <c r="C142" s="100" t="s">
        <v>234</v>
      </c>
      <c r="D142" s="100" t="s">
        <v>235</v>
      </c>
      <c r="E142" s="99"/>
      <c r="F142" s="99"/>
      <c r="G142" s="99"/>
      <c r="H142" s="99"/>
      <c r="I142" s="99"/>
      <c r="J142" s="99"/>
      <c r="K142" s="99"/>
      <c r="L142" s="99"/>
      <c r="M142" s="99"/>
      <c r="N142" s="99"/>
    </row>
    <row r="143" spans="1:14" s="50" customFormat="1" ht="21">
      <c r="A143" s="121">
        <v>1</v>
      </c>
      <c r="B143" s="102" t="s">
        <v>871</v>
      </c>
      <c r="C143" s="139">
        <v>35.2</v>
      </c>
      <c r="D143" s="121" t="s">
        <v>872</v>
      </c>
      <c r="E143" s="99"/>
      <c r="F143" s="99"/>
      <c r="G143" s="99"/>
      <c r="H143" s="99"/>
      <c r="I143" s="99"/>
      <c r="J143" s="99"/>
      <c r="K143" s="99"/>
      <c r="L143" s="99"/>
      <c r="M143" s="99"/>
      <c r="N143" s="99"/>
    </row>
    <row r="144" spans="1:14" s="50" customFormat="1" ht="21">
      <c r="A144" s="121">
        <v>2</v>
      </c>
      <c r="B144" s="102" t="s">
        <v>879</v>
      </c>
      <c r="C144" s="139">
        <v>30.2</v>
      </c>
      <c r="D144" s="121" t="s">
        <v>880</v>
      </c>
      <c r="E144" s="99"/>
      <c r="F144" s="99"/>
      <c r="G144" s="99"/>
      <c r="H144" s="99"/>
      <c r="I144" s="99"/>
      <c r="J144" s="99"/>
      <c r="K144" s="99"/>
      <c r="L144" s="99"/>
      <c r="M144" s="99"/>
      <c r="N144" s="99"/>
    </row>
    <row r="145" spans="1:14" s="50" customFormat="1" ht="21">
      <c r="A145" s="121">
        <v>3</v>
      </c>
      <c r="B145" s="102" t="s">
        <v>556</v>
      </c>
      <c r="C145" s="139">
        <v>42.3</v>
      </c>
      <c r="D145" s="121" t="s">
        <v>834</v>
      </c>
      <c r="E145" s="99"/>
      <c r="F145" s="99"/>
      <c r="G145" s="99"/>
      <c r="H145" s="99"/>
      <c r="I145" s="99"/>
      <c r="J145" s="99"/>
      <c r="K145" s="99"/>
      <c r="L145" s="99"/>
      <c r="M145" s="99"/>
      <c r="N145" s="99"/>
    </row>
    <row r="146" spans="1:14" s="50" customFormat="1" ht="21">
      <c r="A146" s="121">
        <v>4</v>
      </c>
      <c r="B146" s="102" t="s">
        <v>557</v>
      </c>
      <c r="C146" s="139">
        <v>33.7</v>
      </c>
      <c r="D146" s="121" t="s">
        <v>835</v>
      </c>
      <c r="E146" s="99"/>
      <c r="F146" s="99"/>
      <c r="G146" s="99"/>
      <c r="H146" s="99"/>
      <c r="I146" s="99"/>
      <c r="J146" s="99"/>
      <c r="K146" s="99"/>
      <c r="L146" s="99"/>
      <c r="M146" s="99"/>
      <c r="N146" s="99"/>
    </row>
    <row r="147" spans="1:14" s="50" customFormat="1" ht="21">
      <c r="A147" s="170"/>
      <c r="B147" s="170"/>
      <c r="C147" s="139">
        <f>SUM(C143:C146)</f>
        <v>141.4</v>
      </c>
      <c r="D147" s="109"/>
      <c r="E147" s="99"/>
      <c r="F147" s="99"/>
      <c r="G147" s="99"/>
      <c r="H147" s="99"/>
      <c r="I147" s="99"/>
      <c r="J147" s="99"/>
      <c r="K147" s="99"/>
      <c r="L147" s="99"/>
      <c r="M147" s="99"/>
      <c r="N147" s="99"/>
    </row>
    <row r="148" spans="1:14" s="50" customFormat="1" ht="21">
      <c r="A148" s="97"/>
      <c r="B148" s="166" t="s">
        <v>833</v>
      </c>
      <c r="C148" s="166"/>
      <c r="D148" s="98"/>
      <c r="E148" s="99"/>
      <c r="F148" s="99"/>
      <c r="G148" s="99"/>
      <c r="H148" s="99"/>
      <c r="I148" s="99"/>
      <c r="J148" s="99"/>
      <c r="K148" s="99"/>
      <c r="L148" s="99"/>
      <c r="M148" s="99"/>
      <c r="N148" s="99"/>
    </row>
    <row r="149" spans="1:14" s="50" customFormat="1" ht="21">
      <c r="A149" s="100" t="s">
        <v>3</v>
      </c>
      <c r="B149" s="100" t="s">
        <v>260</v>
      </c>
      <c r="C149" s="100" t="s">
        <v>234</v>
      </c>
      <c r="D149" s="100" t="s">
        <v>235</v>
      </c>
      <c r="E149" s="99"/>
      <c r="F149" s="99"/>
      <c r="G149" s="99"/>
      <c r="H149" s="99"/>
      <c r="I149" s="99"/>
      <c r="J149" s="99"/>
      <c r="K149" s="99"/>
      <c r="L149" s="99"/>
      <c r="M149" s="99"/>
      <c r="N149" s="99"/>
    </row>
    <row r="150" spans="1:14" s="50" customFormat="1" ht="21">
      <c r="A150" s="121">
        <v>5</v>
      </c>
      <c r="B150" s="102" t="s">
        <v>559</v>
      </c>
      <c r="C150" s="139">
        <v>23.3</v>
      </c>
      <c r="D150" s="121" t="s">
        <v>836</v>
      </c>
      <c r="E150" s="99"/>
      <c r="F150" s="99"/>
      <c r="G150" s="99"/>
      <c r="H150" s="99"/>
      <c r="I150" s="99"/>
      <c r="J150" s="99"/>
      <c r="K150" s="99"/>
      <c r="L150" s="99"/>
      <c r="M150" s="99"/>
      <c r="N150" s="99"/>
    </row>
    <row r="151" spans="1:14" s="50" customFormat="1" ht="21">
      <c r="A151" s="121">
        <v>6</v>
      </c>
      <c r="B151" s="102" t="s">
        <v>562</v>
      </c>
      <c r="C151" s="139">
        <v>12.8</v>
      </c>
      <c r="D151" s="121" t="s">
        <v>891</v>
      </c>
      <c r="E151" s="99"/>
      <c r="F151" s="99"/>
      <c r="G151" s="99"/>
      <c r="H151" s="99"/>
      <c r="I151" s="99"/>
      <c r="J151" s="99"/>
      <c r="K151" s="99"/>
      <c r="L151" s="99"/>
      <c r="M151" s="99"/>
      <c r="N151" s="99"/>
    </row>
    <row r="152" spans="1:14" s="50" customFormat="1" ht="21">
      <c r="A152" s="121">
        <v>7</v>
      </c>
      <c r="B152" s="102" t="s">
        <v>19</v>
      </c>
      <c r="C152" s="139">
        <v>6.7</v>
      </c>
      <c r="D152" s="121" t="s">
        <v>892</v>
      </c>
      <c r="E152" s="99"/>
      <c r="F152" s="99"/>
      <c r="G152" s="99"/>
      <c r="H152" s="99"/>
      <c r="I152" s="99"/>
      <c r="J152" s="99"/>
      <c r="K152" s="99"/>
      <c r="L152" s="99"/>
      <c r="M152" s="99"/>
      <c r="N152" s="99"/>
    </row>
    <row r="153" spans="1:14" s="50" customFormat="1" ht="21">
      <c r="A153" s="121">
        <v>8</v>
      </c>
      <c r="B153" s="102" t="s">
        <v>564</v>
      </c>
      <c r="C153" s="139">
        <v>5.3</v>
      </c>
      <c r="D153" s="121" t="s">
        <v>893</v>
      </c>
      <c r="E153" s="99"/>
      <c r="F153" s="99"/>
      <c r="G153" s="99"/>
      <c r="H153" s="99"/>
      <c r="I153" s="99"/>
      <c r="J153" s="99"/>
      <c r="K153" s="99"/>
      <c r="L153" s="99"/>
      <c r="M153" s="99"/>
      <c r="N153" s="99"/>
    </row>
    <row r="154" spans="1:14" s="50" customFormat="1" ht="21">
      <c r="A154" s="121">
        <v>9</v>
      </c>
      <c r="B154" s="102" t="s">
        <v>894</v>
      </c>
      <c r="C154" s="139">
        <v>35.3</v>
      </c>
      <c r="D154" s="121" t="s">
        <v>895</v>
      </c>
      <c r="E154" s="99"/>
      <c r="F154" s="99"/>
      <c r="G154" s="99"/>
      <c r="H154" s="99"/>
      <c r="I154" s="99"/>
      <c r="J154" s="99"/>
      <c r="K154" s="99"/>
      <c r="L154" s="99"/>
      <c r="M154" s="99"/>
      <c r="N154" s="99"/>
    </row>
    <row r="155" spans="1:14" s="50" customFormat="1" ht="21">
      <c r="A155" s="121">
        <v>10</v>
      </c>
      <c r="B155" s="102" t="s">
        <v>898</v>
      </c>
      <c r="C155" s="139">
        <v>13.5</v>
      </c>
      <c r="D155" s="121" t="s">
        <v>899</v>
      </c>
      <c r="E155" s="99"/>
      <c r="F155" s="99"/>
      <c r="G155" s="99"/>
      <c r="H155" s="99"/>
      <c r="I155" s="99"/>
      <c r="J155" s="99"/>
      <c r="K155" s="99"/>
      <c r="L155" s="99"/>
      <c r="M155" s="99"/>
      <c r="N155" s="99"/>
    </row>
    <row r="156" spans="1:14" s="50" customFormat="1" ht="21">
      <c r="A156" s="121">
        <v>11</v>
      </c>
      <c r="B156" s="102" t="s">
        <v>291</v>
      </c>
      <c r="C156" s="139">
        <v>88.4</v>
      </c>
      <c r="D156" s="121" t="s">
        <v>900</v>
      </c>
      <c r="E156" s="99"/>
      <c r="F156" s="99"/>
      <c r="G156" s="99"/>
      <c r="H156" s="99"/>
      <c r="I156" s="99"/>
      <c r="J156" s="99"/>
      <c r="K156" s="99"/>
      <c r="L156" s="99"/>
      <c r="M156" s="99"/>
      <c r="N156" s="99"/>
    </row>
    <row r="157" spans="1:14" s="50" customFormat="1" ht="21">
      <c r="A157" s="121">
        <v>12</v>
      </c>
      <c r="B157" s="102" t="s">
        <v>901</v>
      </c>
      <c r="C157" s="139">
        <v>380.5</v>
      </c>
      <c r="D157" s="121" t="s">
        <v>902</v>
      </c>
      <c r="E157" s="99"/>
      <c r="F157" s="99"/>
      <c r="G157" s="99"/>
      <c r="H157" s="99"/>
      <c r="I157" s="99"/>
      <c r="J157" s="99"/>
      <c r="K157" s="99"/>
      <c r="L157" s="99"/>
      <c r="M157" s="99"/>
      <c r="N157" s="99"/>
    </row>
    <row r="158" spans="1:14" s="50" customFormat="1" ht="21">
      <c r="A158" s="121">
        <v>13</v>
      </c>
      <c r="B158" s="102" t="s">
        <v>25</v>
      </c>
      <c r="C158" s="139">
        <v>70.7</v>
      </c>
      <c r="D158" s="121" t="s">
        <v>903</v>
      </c>
      <c r="E158" s="99"/>
      <c r="F158" s="99"/>
      <c r="G158" s="99"/>
      <c r="H158" s="99"/>
      <c r="I158" s="99"/>
      <c r="J158" s="99"/>
      <c r="K158" s="99"/>
      <c r="L158" s="99"/>
      <c r="M158" s="99"/>
      <c r="N158" s="99"/>
    </row>
    <row r="159" spans="1:14" s="50" customFormat="1" ht="21">
      <c r="A159" s="121">
        <v>14</v>
      </c>
      <c r="B159" s="102" t="s">
        <v>904</v>
      </c>
      <c r="C159" s="139">
        <v>23</v>
      </c>
      <c r="D159" s="121" t="s">
        <v>905</v>
      </c>
      <c r="E159" s="99"/>
      <c r="F159" s="99"/>
      <c r="G159" s="99"/>
      <c r="H159" s="99"/>
      <c r="I159" s="99"/>
      <c r="J159" s="99"/>
      <c r="K159" s="99"/>
      <c r="L159" s="99"/>
      <c r="M159" s="99"/>
      <c r="N159" s="99"/>
    </row>
    <row r="160" spans="1:14" s="50" customFormat="1" ht="21">
      <c r="A160" s="121">
        <v>15</v>
      </c>
      <c r="B160" s="102" t="s">
        <v>906</v>
      </c>
      <c r="C160" s="139">
        <v>24</v>
      </c>
      <c r="D160" s="121" t="s">
        <v>907</v>
      </c>
      <c r="E160" s="99"/>
      <c r="F160" s="99"/>
      <c r="G160" s="99"/>
      <c r="H160" s="99"/>
      <c r="I160" s="99"/>
      <c r="J160" s="99"/>
      <c r="K160" s="99"/>
      <c r="L160" s="99"/>
      <c r="M160" s="99"/>
      <c r="N160" s="99"/>
    </row>
    <row r="161" spans="1:14" s="50" customFormat="1" ht="21">
      <c r="A161" s="121">
        <v>16</v>
      </c>
      <c r="B161" s="102" t="s">
        <v>918</v>
      </c>
      <c r="C161" s="139">
        <v>5.8</v>
      </c>
      <c r="D161" s="121" t="s">
        <v>919</v>
      </c>
      <c r="E161" s="99"/>
      <c r="F161" s="99"/>
      <c r="G161" s="99"/>
      <c r="H161" s="99"/>
      <c r="I161" s="99"/>
      <c r="J161" s="99"/>
      <c r="K161" s="99"/>
      <c r="L161" s="99"/>
      <c r="M161" s="99"/>
      <c r="N161" s="99"/>
    </row>
    <row r="162" spans="1:14" s="50" customFormat="1" ht="21">
      <c r="A162" s="121">
        <v>17</v>
      </c>
      <c r="B162" s="102" t="s">
        <v>920</v>
      </c>
      <c r="C162" s="139">
        <v>59.4</v>
      </c>
      <c r="D162" s="121" t="s">
        <v>921</v>
      </c>
      <c r="E162" s="99"/>
      <c r="F162" s="99"/>
      <c r="G162" s="99"/>
      <c r="H162" s="99"/>
      <c r="I162" s="99"/>
      <c r="J162" s="99"/>
      <c r="K162" s="99"/>
      <c r="L162" s="99"/>
      <c r="M162" s="99"/>
      <c r="N162" s="99"/>
    </row>
    <row r="163" spans="1:14" s="50" customFormat="1" ht="21">
      <c r="A163" s="121">
        <v>18</v>
      </c>
      <c r="B163" s="102" t="s">
        <v>585</v>
      </c>
      <c r="C163" s="139">
        <v>16.4</v>
      </c>
      <c r="D163" s="121" t="s">
        <v>922</v>
      </c>
      <c r="E163" s="99"/>
      <c r="F163" s="99"/>
      <c r="G163" s="99"/>
      <c r="H163" s="99"/>
      <c r="I163" s="99"/>
      <c r="J163" s="99"/>
      <c r="K163" s="99"/>
      <c r="L163" s="99"/>
      <c r="M163" s="99"/>
      <c r="N163" s="99"/>
    </row>
    <row r="164" spans="1:14" s="50" customFormat="1" ht="21">
      <c r="A164" s="121">
        <v>19</v>
      </c>
      <c r="B164" s="102" t="s">
        <v>923</v>
      </c>
      <c r="C164" s="139">
        <v>95.1</v>
      </c>
      <c r="D164" s="121" t="s">
        <v>838</v>
      </c>
      <c r="E164" s="99"/>
      <c r="F164" s="99"/>
      <c r="G164" s="99"/>
      <c r="H164" s="99"/>
      <c r="I164" s="99"/>
      <c r="J164" s="99"/>
      <c r="K164" s="99"/>
      <c r="L164" s="99"/>
      <c r="M164" s="99"/>
      <c r="N164" s="99"/>
    </row>
    <row r="165" spans="1:14" s="50" customFormat="1" ht="21">
      <c r="A165" s="121">
        <v>20</v>
      </c>
      <c r="B165" s="102" t="s">
        <v>925</v>
      </c>
      <c r="C165" s="139">
        <v>40.5</v>
      </c>
      <c r="D165" s="121" t="s">
        <v>926</v>
      </c>
      <c r="E165" s="99"/>
      <c r="F165" s="99"/>
      <c r="G165" s="99"/>
      <c r="H165" s="99"/>
      <c r="I165" s="99"/>
      <c r="J165" s="99"/>
      <c r="K165" s="99"/>
      <c r="L165" s="99"/>
      <c r="M165" s="99"/>
      <c r="N165" s="99"/>
    </row>
    <row r="166" spans="1:14" s="50" customFormat="1" ht="21">
      <c r="A166" s="121">
        <v>21</v>
      </c>
      <c r="B166" s="102" t="s">
        <v>296</v>
      </c>
      <c r="C166" s="139">
        <v>30.9</v>
      </c>
      <c r="D166" s="121" t="s">
        <v>839</v>
      </c>
      <c r="E166" s="99"/>
      <c r="F166" s="99"/>
      <c r="G166" s="99"/>
      <c r="H166" s="99"/>
      <c r="I166" s="99"/>
      <c r="J166" s="99"/>
      <c r="K166" s="99"/>
      <c r="L166" s="99"/>
      <c r="M166" s="99"/>
      <c r="N166" s="99"/>
    </row>
    <row r="167" spans="1:14" s="50" customFormat="1" ht="21">
      <c r="A167" s="121">
        <v>22</v>
      </c>
      <c r="B167" s="102" t="s">
        <v>928</v>
      </c>
      <c r="C167" s="139">
        <v>87.9</v>
      </c>
      <c r="D167" s="121" t="s">
        <v>927</v>
      </c>
      <c r="E167" s="99"/>
      <c r="F167" s="99"/>
      <c r="G167" s="99"/>
      <c r="H167" s="99"/>
      <c r="I167" s="99"/>
      <c r="J167" s="99"/>
      <c r="K167" s="99"/>
      <c r="L167" s="99"/>
      <c r="M167" s="99"/>
      <c r="N167" s="99"/>
    </row>
    <row r="168" spans="1:14" s="50" customFormat="1" ht="21">
      <c r="A168" s="121">
        <v>23</v>
      </c>
      <c r="B168" s="102" t="s">
        <v>929</v>
      </c>
      <c r="C168" s="139">
        <v>34.3</v>
      </c>
      <c r="D168" s="121" t="s">
        <v>930</v>
      </c>
      <c r="E168" s="99"/>
      <c r="F168" s="99"/>
      <c r="G168" s="99"/>
      <c r="H168" s="99"/>
      <c r="I168" s="99"/>
      <c r="J168" s="99"/>
      <c r="K168" s="99"/>
      <c r="L168" s="99"/>
      <c r="M168" s="99"/>
      <c r="N168" s="99"/>
    </row>
    <row r="169" spans="1:14" s="50" customFormat="1" ht="21">
      <c r="A169" s="121">
        <v>24</v>
      </c>
      <c r="B169" s="102" t="s">
        <v>931</v>
      </c>
      <c r="C169" s="139">
        <v>44.3</v>
      </c>
      <c r="D169" s="121" t="s">
        <v>932</v>
      </c>
      <c r="E169" s="99"/>
      <c r="F169" s="99"/>
      <c r="G169" s="99"/>
      <c r="H169" s="99"/>
      <c r="I169" s="99"/>
      <c r="J169" s="99"/>
      <c r="K169" s="99"/>
      <c r="L169" s="99"/>
      <c r="M169" s="99"/>
      <c r="N169" s="99"/>
    </row>
    <row r="170" spans="1:14" s="50" customFormat="1" ht="21">
      <c r="A170" s="171"/>
      <c r="B170" s="171"/>
      <c r="C170" s="139">
        <f>SUM(C150:C169)</f>
        <v>1098.1</v>
      </c>
      <c r="D170" s="109"/>
      <c r="E170" s="99"/>
      <c r="F170" s="99"/>
      <c r="G170" s="99"/>
      <c r="H170" s="99"/>
      <c r="I170" s="99"/>
      <c r="J170" s="99"/>
      <c r="K170" s="99"/>
      <c r="L170" s="99"/>
      <c r="M170" s="99"/>
      <c r="N170" s="99"/>
    </row>
    <row r="171" spans="1:14" s="50" customFormat="1" ht="21">
      <c r="A171" s="97"/>
      <c r="B171" s="166" t="s">
        <v>833</v>
      </c>
      <c r="C171" s="166"/>
      <c r="D171" s="98"/>
      <c r="E171" s="99"/>
      <c r="F171" s="99"/>
      <c r="G171" s="99"/>
      <c r="H171" s="99"/>
      <c r="I171" s="99"/>
      <c r="J171" s="99"/>
      <c r="K171" s="99"/>
      <c r="L171" s="99"/>
      <c r="M171" s="99"/>
      <c r="N171" s="99"/>
    </row>
    <row r="172" spans="1:14" s="50" customFormat="1" ht="21">
      <c r="A172" s="100" t="s">
        <v>3</v>
      </c>
      <c r="B172" s="100" t="s">
        <v>260</v>
      </c>
      <c r="C172" s="100" t="s">
        <v>234</v>
      </c>
      <c r="D172" s="100" t="s">
        <v>235</v>
      </c>
      <c r="E172" s="99"/>
      <c r="F172" s="99"/>
      <c r="G172" s="99"/>
      <c r="H172" s="99"/>
      <c r="I172" s="99"/>
      <c r="J172" s="99"/>
      <c r="K172" s="99"/>
      <c r="L172" s="99"/>
      <c r="M172" s="99"/>
      <c r="N172" s="99"/>
    </row>
    <row r="173" spans="1:14" s="50" customFormat="1" ht="21">
      <c r="A173" s="121">
        <v>25</v>
      </c>
      <c r="B173" s="102" t="s">
        <v>599</v>
      </c>
      <c r="C173" s="139">
        <v>7.2</v>
      </c>
      <c r="D173" s="121" t="s">
        <v>942</v>
      </c>
      <c r="E173" s="99"/>
      <c r="F173" s="99"/>
      <c r="G173" s="99"/>
      <c r="H173" s="99"/>
      <c r="I173" s="99"/>
      <c r="J173" s="99"/>
      <c r="K173" s="99"/>
      <c r="L173" s="99"/>
      <c r="M173" s="99"/>
      <c r="N173" s="99"/>
    </row>
    <row r="174" spans="1:14" s="50" customFormat="1" ht="21">
      <c r="A174" s="121">
        <v>26</v>
      </c>
      <c r="B174" s="102" t="s">
        <v>608</v>
      </c>
      <c r="C174" s="139">
        <v>10.1</v>
      </c>
      <c r="D174" s="121" t="s">
        <v>945</v>
      </c>
      <c r="E174" s="99"/>
      <c r="F174" s="99"/>
      <c r="G174" s="99"/>
      <c r="H174" s="99"/>
      <c r="I174" s="99"/>
      <c r="J174" s="99"/>
      <c r="K174" s="99"/>
      <c r="L174" s="99"/>
      <c r="M174" s="99"/>
      <c r="N174" s="99"/>
    </row>
    <row r="175" spans="1:14" s="50" customFormat="1" ht="21">
      <c r="A175" s="121">
        <v>27</v>
      </c>
      <c r="B175" s="102" t="s">
        <v>59</v>
      </c>
      <c r="C175" s="139">
        <v>24.8</v>
      </c>
      <c r="D175" s="121" t="s">
        <v>951</v>
      </c>
      <c r="E175" s="99"/>
      <c r="F175" s="99"/>
      <c r="G175" s="99"/>
      <c r="H175" s="99"/>
      <c r="I175" s="99"/>
      <c r="J175" s="99"/>
      <c r="K175" s="99"/>
      <c r="L175" s="99"/>
      <c r="M175" s="99"/>
      <c r="N175" s="99"/>
    </row>
    <row r="176" spans="1:14" s="50" customFormat="1" ht="21">
      <c r="A176" s="121">
        <v>28</v>
      </c>
      <c r="B176" s="102" t="s">
        <v>952</v>
      </c>
      <c r="C176" s="139">
        <v>53.5</v>
      </c>
      <c r="D176" s="121" t="s">
        <v>953</v>
      </c>
      <c r="E176" s="99"/>
      <c r="F176" s="99"/>
      <c r="G176" s="99"/>
      <c r="H176" s="99"/>
      <c r="I176" s="99"/>
      <c r="J176" s="99"/>
      <c r="K176" s="99"/>
      <c r="L176" s="99"/>
      <c r="M176" s="99"/>
      <c r="N176" s="99"/>
    </row>
    <row r="177" spans="1:14" s="50" customFormat="1" ht="21">
      <c r="A177" s="121">
        <v>29</v>
      </c>
      <c r="B177" s="102" t="s">
        <v>955</v>
      </c>
      <c r="C177" s="139">
        <v>28.5</v>
      </c>
      <c r="D177" s="121" t="s">
        <v>956</v>
      </c>
      <c r="E177" s="99"/>
      <c r="F177" s="99"/>
      <c r="G177" s="99"/>
      <c r="H177" s="99"/>
      <c r="I177" s="99"/>
      <c r="J177" s="99"/>
      <c r="K177" s="99"/>
      <c r="L177" s="99"/>
      <c r="M177" s="99"/>
      <c r="N177" s="99"/>
    </row>
    <row r="178" spans="1:14" s="50" customFormat="1" ht="21">
      <c r="A178" s="121">
        <v>30</v>
      </c>
      <c r="B178" s="102" t="s">
        <v>959</v>
      </c>
      <c r="C178" s="139">
        <v>18</v>
      </c>
      <c r="D178" s="121" t="s">
        <v>960</v>
      </c>
      <c r="E178" s="99"/>
      <c r="F178" s="99"/>
      <c r="G178" s="99"/>
      <c r="H178" s="99"/>
      <c r="I178" s="99"/>
      <c r="J178" s="99"/>
      <c r="K178" s="99"/>
      <c r="L178" s="99"/>
      <c r="M178" s="99"/>
      <c r="N178" s="99"/>
    </row>
    <row r="179" spans="1:14" s="50" customFormat="1" ht="21">
      <c r="A179" s="121">
        <v>31</v>
      </c>
      <c r="B179" s="102" t="s">
        <v>961</v>
      </c>
      <c r="C179" s="139">
        <v>14.1</v>
      </c>
      <c r="D179" s="121" t="s">
        <v>962</v>
      </c>
      <c r="E179" s="99"/>
      <c r="F179" s="99"/>
      <c r="G179" s="99"/>
      <c r="H179" s="99"/>
      <c r="I179" s="99"/>
      <c r="J179" s="99"/>
      <c r="K179" s="99"/>
      <c r="L179" s="99"/>
      <c r="M179" s="99"/>
      <c r="N179" s="99"/>
    </row>
    <row r="180" spans="1:14" s="50" customFormat="1" ht="21">
      <c r="A180" s="121">
        <v>32</v>
      </c>
      <c r="B180" s="102" t="s">
        <v>963</v>
      </c>
      <c r="C180" s="139">
        <v>60.9</v>
      </c>
      <c r="D180" s="121" t="s">
        <v>964</v>
      </c>
      <c r="E180" s="99"/>
      <c r="F180" s="99"/>
      <c r="G180" s="99"/>
      <c r="H180" s="99"/>
      <c r="I180" s="99"/>
      <c r="J180" s="99"/>
      <c r="K180" s="99"/>
      <c r="L180" s="99"/>
      <c r="M180" s="99"/>
      <c r="N180" s="99"/>
    </row>
    <row r="181" spans="1:14" s="50" customFormat="1" ht="21">
      <c r="A181" s="121">
        <v>33</v>
      </c>
      <c r="B181" s="102" t="s">
        <v>965</v>
      </c>
      <c r="C181" s="139">
        <v>28.2</v>
      </c>
      <c r="D181" s="121" t="s">
        <v>966</v>
      </c>
      <c r="E181" s="99"/>
      <c r="F181" s="99"/>
      <c r="G181" s="99"/>
      <c r="H181" s="99"/>
      <c r="I181" s="99"/>
      <c r="J181" s="99"/>
      <c r="K181" s="99"/>
      <c r="L181" s="99"/>
      <c r="M181" s="99"/>
      <c r="N181" s="99"/>
    </row>
    <row r="182" spans="1:14" s="50" customFormat="1" ht="21">
      <c r="A182" s="121">
        <v>34</v>
      </c>
      <c r="B182" s="102" t="s">
        <v>967</v>
      </c>
      <c r="C182" s="139">
        <v>56</v>
      </c>
      <c r="D182" s="121" t="s">
        <v>968</v>
      </c>
      <c r="E182" s="99"/>
      <c r="F182" s="99"/>
      <c r="G182" s="99"/>
      <c r="H182" s="99"/>
      <c r="I182" s="99"/>
      <c r="J182" s="99"/>
      <c r="K182" s="99"/>
      <c r="L182" s="99"/>
      <c r="M182" s="99"/>
      <c r="N182" s="99"/>
    </row>
    <row r="183" spans="1:14" s="50" customFormat="1" ht="21">
      <c r="A183" s="121">
        <v>35</v>
      </c>
      <c r="B183" s="102" t="s">
        <v>969</v>
      </c>
      <c r="C183" s="139">
        <v>36.2</v>
      </c>
      <c r="D183" s="121" t="s">
        <v>970</v>
      </c>
      <c r="E183" s="99"/>
      <c r="F183" s="99"/>
      <c r="G183" s="99"/>
      <c r="H183" s="99"/>
      <c r="I183" s="99"/>
      <c r="J183" s="99"/>
      <c r="K183" s="99"/>
      <c r="L183" s="99"/>
      <c r="M183" s="99"/>
      <c r="N183" s="99"/>
    </row>
    <row r="184" spans="1:14" s="50" customFormat="1" ht="21">
      <c r="A184" s="121">
        <v>36</v>
      </c>
      <c r="B184" s="102" t="s">
        <v>310</v>
      </c>
      <c r="C184" s="139">
        <v>42.4</v>
      </c>
      <c r="D184" s="121" t="s">
        <v>971</v>
      </c>
      <c r="E184" s="99"/>
      <c r="F184" s="99"/>
      <c r="G184" s="99"/>
      <c r="H184" s="99"/>
      <c r="I184" s="99"/>
      <c r="J184" s="99"/>
      <c r="K184" s="99"/>
      <c r="L184" s="99"/>
      <c r="M184" s="99"/>
      <c r="N184" s="99"/>
    </row>
    <row r="185" spans="1:14" s="50" customFormat="1" ht="21">
      <c r="A185" s="121">
        <v>37</v>
      </c>
      <c r="B185" s="102" t="s">
        <v>972</v>
      </c>
      <c r="C185" s="139">
        <v>14.8</v>
      </c>
      <c r="D185" s="121" t="s">
        <v>973</v>
      </c>
      <c r="E185" s="99"/>
      <c r="F185" s="99"/>
      <c r="G185" s="99"/>
      <c r="H185" s="99"/>
      <c r="I185" s="99"/>
      <c r="J185" s="99"/>
      <c r="K185" s="99"/>
      <c r="L185" s="99"/>
      <c r="M185" s="99"/>
      <c r="N185" s="99"/>
    </row>
    <row r="186" spans="1:14" s="50" customFormat="1" ht="21">
      <c r="A186" s="121">
        <v>38</v>
      </c>
      <c r="B186" s="102" t="s">
        <v>974</v>
      </c>
      <c r="C186" s="139">
        <v>18.5</v>
      </c>
      <c r="D186" s="121" t="s">
        <v>975</v>
      </c>
      <c r="E186" s="99"/>
      <c r="F186" s="99"/>
      <c r="G186" s="99"/>
      <c r="H186" s="99"/>
      <c r="I186" s="99"/>
      <c r="J186" s="99"/>
      <c r="K186" s="99"/>
      <c r="L186" s="99"/>
      <c r="M186" s="99"/>
      <c r="N186" s="99"/>
    </row>
    <row r="187" spans="1:14" s="50" customFormat="1" ht="21">
      <c r="A187" s="121">
        <v>39</v>
      </c>
      <c r="B187" s="102" t="s">
        <v>315</v>
      </c>
      <c r="C187" s="139">
        <v>35.3</v>
      </c>
      <c r="D187" s="121" t="s">
        <v>976</v>
      </c>
      <c r="E187" s="99"/>
      <c r="F187" s="99"/>
      <c r="G187" s="99"/>
      <c r="H187" s="99"/>
      <c r="I187" s="99"/>
      <c r="J187" s="99"/>
      <c r="K187" s="99"/>
      <c r="L187" s="99"/>
      <c r="M187" s="99"/>
      <c r="N187" s="99"/>
    </row>
    <row r="188" spans="1:14" s="50" customFormat="1" ht="21">
      <c r="A188" s="121">
        <v>40</v>
      </c>
      <c r="B188" s="102" t="s">
        <v>978</v>
      </c>
      <c r="C188" s="139">
        <v>17.4</v>
      </c>
      <c r="D188" s="121" t="s">
        <v>979</v>
      </c>
      <c r="E188" s="99"/>
      <c r="F188" s="99"/>
      <c r="G188" s="99"/>
      <c r="H188" s="99"/>
      <c r="I188" s="99"/>
      <c r="J188" s="99"/>
      <c r="K188" s="99"/>
      <c r="L188" s="99"/>
      <c r="M188" s="99"/>
      <c r="N188" s="99"/>
    </row>
    <row r="189" spans="1:14" s="50" customFormat="1" ht="21">
      <c r="A189" s="121">
        <v>41</v>
      </c>
      <c r="B189" s="102" t="s">
        <v>301</v>
      </c>
      <c r="C189" s="139">
        <v>14.5</v>
      </c>
      <c r="D189" s="121" t="s">
        <v>980</v>
      </c>
      <c r="E189" s="99"/>
      <c r="F189" s="99"/>
      <c r="G189" s="99"/>
      <c r="H189" s="99"/>
      <c r="I189" s="99"/>
      <c r="J189" s="99"/>
      <c r="K189" s="99"/>
      <c r="L189" s="99"/>
      <c r="M189" s="99"/>
      <c r="N189" s="99"/>
    </row>
    <row r="190" spans="1:14" s="50" customFormat="1" ht="21">
      <c r="A190" s="121">
        <v>42</v>
      </c>
      <c r="B190" s="102" t="s">
        <v>981</v>
      </c>
      <c r="C190" s="139">
        <v>93.1</v>
      </c>
      <c r="D190" s="121" t="s">
        <v>982</v>
      </c>
      <c r="E190" s="99"/>
      <c r="F190" s="99"/>
      <c r="G190" s="99"/>
      <c r="H190" s="99"/>
      <c r="I190" s="99"/>
      <c r="J190" s="99"/>
      <c r="K190" s="99"/>
      <c r="L190" s="99"/>
      <c r="M190" s="99"/>
      <c r="N190" s="99"/>
    </row>
    <row r="191" spans="1:14" s="50" customFormat="1" ht="21">
      <c r="A191" s="121">
        <v>43</v>
      </c>
      <c r="B191" s="102" t="s">
        <v>985</v>
      </c>
      <c r="C191" s="139">
        <v>21.4</v>
      </c>
      <c r="D191" s="121" t="s">
        <v>986</v>
      </c>
      <c r="E191" s="99"/>
      <c r="F191" s="99"/>
      <c r="G191" s="99"/>
      <c r="H191" s="99"/>
      <c r="I191" s="99"/>
      <c r="J191" s="99"/>
      <c r="K191" s="99"/>
      <c r="L191" s="99"/>
      <c r="M191" s="99"/>
      <c r="N191" s="99"/>
    </row>
    <row r="192" spans="1:14" s="50" customFormat="1" ht="21">
      <c r="A192" s="121">
        <v>44</v>
      </c>
      <c r="B192" s="102" t="s">
        <v>993</v>
      </c>
      <c r="C192" s="139">
        <v>17.8</v>
      </c>
      <c r="D192" s="121" t="s">
        <v>994</v>
      </c>
      <c r="E192" s="99"/>
      <c r="F192" s="99"/>
      <c r="G192" s="99"/>
      <c r="H192" s="99"/>
      <c r="I192" s="99"/>
      <c r="J192" s="99"/>
      <c r="K192" s="99"/>
      <c r="L192" s="99"/>
      <c r="M192" s="99"/>
      <c r="N192" s="99"/>
    </row>
    <row r="193" spans="1:14" s="50" customFormat="1" ht="21">
      <c r="A193" s="171"/>
      <c r="B193" s="171"/>
      <c r="C193" s="139">
        <f>SUM(C173:C192)</f>
        <v>612.6999999999998</v>
      </c>
      <c r="D193" s="109"/>
      <c r="E193" s="99"/>
      <c r="F193" s="99"/>
      <c r="G193" s="99"/>
      <c r="H193" s="99"/>
      <c r="I193" s="99"/>
      <c r="J193" s="99"/>
      <c r="K193" s="99"/>
      <c r="L193" s="99"/>
      <c r="M193" s="99"/>
      <c r="N193" s="99"/>
    </row>
    <row r="194" spans="1:14" s="50" customFormat="1" ht="21">
      <c r="A194" s="97"/>
      <c r="B194" s="166" t="s">
        <v>833</v>
      </c>
      <c r="C194" s="166"/>
      <c r="D194" s="98"/>
      <c r="E194" s="99"/>
      <c r="F194" s="99"/>
      <c r="G194" s="99"/>
      <c r="H194" s="99"/>
      <c r="I194" s="99"/>
      <c r="J194" s="99"/>
      <c r="K194" s="99"/>
      <c r="L194" s="99"/>
      <c r="M194" s="99"/>
      <c r="N194" s="99"/>
    </row>
    <row r="195" spans="1:14" s="50" customFormat="1" ht="21">
      <c r="A195" s="100" t="s">
        <v>3</v>
      </c>
      <c r="B195" s="100" t="s">
        <v>260</v>
      </c>
      <c r="C195" s="100" t="s">
        <v>234</v>
      </c>
      <c r="D195" s="100" t="s">
        <v>235</v>
      </c>
      <c r="E195" s="99"/>
      <c r="F195" s="99"/>
      <c r="G195" s="99"/>
      <c r="H195" s="99"/>
      <c r="I195" s="99"/>
      <c r="J195" s="99"/>
      <c r="K195" s="99"/>
      <c r="L195" s="99"/>
      <c r="M195" s="99"/>
      <c r="N195" s="99"/>
    </row>
    <row r="196" spans="1:14" s="50" customFormat="1" ht="21">
      <c r="A196" s="121">
        <v>45</v>
      </c>
      <c r="B196" s="102" t="s">
        <v>808</v>
      </c>
      <c r="C196" s="139">
        <v>68.6</v>
      </c>
      <c r="D196" s="121" t="s">
        <v>995</v>
      </c>
      <c r="E196" s="99"/>
      <c r="F196" s="99"/>
      <c r="G196" s="99"/>
      <c r="H196" s="99"/>
      <c r="I196" s="99"/>
      <c r="J196" s="99"/>
      <c r="K196" s="99"/>
      <c r="L196" s="99"/>
      <c r="M196" s="99"/>
      <c r="N196" s="99"/>
    </row>
    <row r="197" spans="1:14" s="50" customFormat="1" ht="21">
      <c r="A197" s="121">
        <v>46</v>
      </c>
      <c r="B197" s="102" t="s">
        <v>996</v>
      </c>
      <c r="C197" s="139">
        <v>6.2</v>
      </c>
      <c r="D197" s="121" t="s">
        <v>997</v>
      </c>
      <c r="E197" s="99"/>
      <c r="F197" s="99"/>
      <c r="G197" s="99"/>
      <c r="H197" s="99"/>
      <c r="I197" s="99"/>
      <c r="J197" s="99"/>
      <c r="K197" s="99"/>
      <c r="L197" s="99"/>
      <c r="M197" s="99"/>
      <c r="N197" s="99"/>
    </row>
    <row r="198" spans="1:14" s="50" customFormat="1" ht="21">
      <c r="A198" s="121">
        <v>47</v>
      </c>
      <c r="B198" s="102" t="s">
        <v>998</v>
      </c>
      <c r="C198" s="139">
        <v>126.2</v>
      </c>
      <c r="D198" s="121" t="s">
        <v>999</v>
      </c>
      <c r="E198" s="99"/>
      <c r="F198" s="99"/>
      <c r="G198" s="99"/>
      <c r="H198" s="99"/>
      <c r="I198" s="99"/>
      <c r="J198" s="99"/>
      <c r="K198" s="99"/>
      <c r="L198" s="99"/>
      <c r="M198" s="99"/>
      <c r="N198" s="99"/>
    </row>
    <row r="199" spans="1:14" s="50" customFormat="1" ht="21">
      <c r="A199" s="121">
        <v>48</v>
      </c>
      <c r="B199" s="102" t="s">
        <v>1000</v>
      </c>
      <c r="C199" s="139">
        <v>36.3</v>
      </c>
      <c r="D199" s="121" t="s">
        <v>1001</v>
      </c>
      <c r="E199" s="99"/>
      <c r="F199" s="99"/>
      <c r="G199" s="99"/>
      <c r="H199" s="99"/>
      <c r="I199" s="99"/>
      <c r="J199" s="99"/>
      <c r="K199" s="99"/>
      <c r="L199" s="99"/>
      <c r="M199" s="99"/>
      <c r="N199" s="99"/>
    </row>
    <row r="200" spans="1:14" s="50" customFormat="1" ht="21">
      <c r="A200" s="121">
        <v>49</v>
      </c>
      <c r="B200" s="102" t="s">
        <v>1002</v>
      </c>
      <c r="C200" s="139">
        <v>36.6</v>
      </c>
      <c r="D200" s="121" t="s">
        <v>1003</v>
      </c>
      <c r="E200" s="99"/>
      <c r="F200" s="99"/>
      <c r="G200" s="99"/>
      <c r="H200" s="99"/>
      <c r="I200" s="99"/>
      <c r="J200" s="99"/>
      <c r="K200" s="99"/>
      <c r="L200" s="99"/>
      <c r="M200" s="99"/>
      <c r="N200" s="99"/>
    </row>
    <row r="201" spans="1:14" s="50" customFormat="1" ht="21">
      <c r="A201" s="121">
        <v>50</v>
      </c>
      <c r="B201" s="102" t="s">
        <v>1006</v>
      </c>
      <c r="C201" s="139">
        <v>149.7</v>
      </c>
      <c r="D201" s="121" t="s">
        <v>1007</v>
      </c>
      <c r="E201" s="99"/>
      <c r="F201" s="99"/>
      <c r="G201" s="99"/>
      <c r="H201" s="99"/>
      <c r="I201" s="99"/>
      <c r="J201" s="99"/>
      <c r="K201" s="99"/>
      <c r="L201" s="99"/>
      <c r="M201" s="99"/>
      <c r="N201" s="99"/>
    </row>
    <row r="202" spans="1:14" s="50" customFormat="1" ht="21">
      <c r="A202" s="121">
        <v>51</v>
      </c>
      <c r="B202" s="102" t="s">
        <v>1012</v>
      </c>
      <c r="C202" s="139">
        <v>69.6</v>
      </c>
      <c r="D202" s="121" t="s">
        <v>1013</v>
      </c>
      <c r="E202" s="99"/>
      <c r="F202" s="99"/>
      <c r="G202" s="99"/>
      <c r="H202" s="99"/>
      <c r="I202" s="99"/>
      <c r="J202" s="99"/>
      <c r="K202" s="99"/>
      <c r="L202" s="99"/>
      <c r="M202" s="99"/>
      <c r="N202" s="99"/>
    </row>
    <row r="203" spans="1:14" s="50" customFormat="1" ht="21">
      <c r="A203" s="121">
        <v>52</v>
      </c>
      <c r="B203" s="102" t="s">
        <v>1014</v>
      </c>
      <c r="C203" s="139">
        <v>21.5</v>
      </c>
      <c r="D203" s="121" t="s">
        <v>1015</v>
      </c>
      <c r="E203" s="99"/>
      <c r="F203" s="99"/>
      <c r="G203" s="99"/>
      <c r="H203" s="99"/>
      <c r="I203" s="99"/>
      <c r="J203" s="99"/>
      <c r="K203" s="99"/>
      <c r="L203" s="99"/>
      <c r="M203" s="99"/>
      <c r="N203" s="99"/>
    </row>
    <row r="204" spans="1:14" s="50" customFormat="1" ht="21">
      <c r="A204" s="121">
        <v>53</v>
      </c>
      <c r="B204" s="102" t="s">
        <v>1016</v>
      </c>
      <c r="C204" s="139">
        <v>22.3</v>
      </c>
      <c r="D204" s="121" t="s">
        <v>1017</v>
      </c>
      <c r="E204" s="99"/>
      <c r="F204" s="99"/>
      <c r="G204" s="99"/>
      <c r="H204" s="99"/>
      <c r="I204" s="99"/>
      <c r="J204" s="99"/>
      <c r="K204" s="99"/>
      <c r="L204" s="99"/>
      <c r="M204" s="99"/>
      <c r="N204" s="99"/>
    </row>
    <row r="205" spans="1:14" s="50" customFormat="1" ht="21">
      <c r="A205" s="121">
        <v>54</v>
      </c>
      <c r="B205" s="102" t="s">
        <v>1018</v>
      </c>
      <c r="C205" s="139">
        <v>29.4</v>
      </c>
      <c r="D205" s="121" t="s">
        <v>1019</v>
      </c>
      <c r="E205" s="99"/>
      <c r="F205" s="99"/>
      <c r="G205" s="99"/>
      <c r="H205" s="99"/>
      <c r="I205" s="99"/>
      <c r="J205" s="99"/>
      <c r="K205" s="99"/>
      <c r="L205" s="99"/>
      <c r="M205" s="99"/>
      <c r="N205" s="99"/>
    </row>
    <row r="206" spans="1:14" s="50" customFormat="1" ht="21">
      <c r="A206" s="121">
        <v>55</v>
      </c>
      <c r="B206" s="102" t="s">
        <v>1020</v>
      </c>
      <c r="C206" s="139">
        <v>11.5</v>
      </c>
      <c r="D206" s="121" t="s">
        <v>1021</v>
      </c>
      <c r="E206" s="99"/>
      <c r="F206" s="99"/>
      <c r="G206" s="99"/>
      <c r="H206" s="99"/>
      <c r="I206" s="99"/>
      <c r="J206" s="99"/>
      <c r="K206" s="99"/>
      <c r="L206" s="99"/>
      <c r="M206" s="99"/>
      <c r="N206" s="99"/>
    </row>
    <row r="207" spans="1:14" s="50" customFormat="1" ht="21">
      <c r="A207" s="121">
        <v>56</v>
      </c>
      <c r="B207" s="102" t="s">
        <v>1022</v>
      </c>
      <c r="C207" s="139">
        <v>21</v>
      </c>
      <c r="D207" s="121" t="s">
        <v>1023</v>
      </c>
      <c r="E207" s="99"/>
      <c r="F207" s="99"/>
      <c r="G207" s="99"/>
      <c r="H207" s="99"/>
      <c r="I207" s="99"/>
      <c r="J207" s="99"/>
      <c r="K207" s="99"/>
      <c r="L207" s="99"/>
      <c r="M207" s="99"/>
      <c r="N207" s="99"/>
    </row>
    <row r="208" spans="1:14" s="50" customFormat="1" ht="21">
      <c r="A208" s="121">
        <v>57</v>
      </c>
      <c r="B208" s="102" t="s">
        <v>1030</v>
      </c>
      <c r="C208" s="139">
        <v>21.2</v>
      </c>
      <c r="D208" s="121" t="s">
        <v>1031</v>
      </c>
      <c r="E208" s="99"/>
      <c r="F208" s="99"/>
      <c r="G208" s="99"/>
      <c r="H208" s="99"/>
      <c r="I208" s="99"/>
      <c r="J208" s="99"/>
      <c r="K208" s="99"/>
      <c r="L208" s="99"/>
      <c r="M208" s="99"/>
      <c r="N208" s="99"/>
    </row>
    <row r="209" spans="1:14" s="50" customFormat="1" ht="21">
      <c r="A209" s="121">
        <v>58</v>
      </c>
      <c r="B209" s="102" t="s">
        <v>1054</v>
      </c>
      <c r="C209" s="139">
        <v>41.5</v>
      </c>
      <c r="D209" s="121" t="s">
        <v>1055</v>
      </c>
      <c r="E209" s="99"/>
      <c r="F209" s="99"/>
      <c r="G209" s="99"/>
      <c r="H209" s="99"/>
      <c r="I209" s="99"/>
      <c r="J209" s="99"/>
      <c r="K209" s="99"/>
      <c r="L209" s="99"/>
      <c r="M209" s="99"/>
      <c r="N209" s="99"/>
    </row>
    <row r="210" spans="1:14" s="50" customFormat="1" ht="21">
      <c r="A210" s="171"/>
      <c r="B210" s="171"/>
      <c r="C210" s="139">
        <f>SUM(C196:C209)</f>
        <v>661.6</v>
      </c>
      <c r="D210" s="109"/>
      <c r="E210" s="99"/>
      <c r="F210" s="99"/>
      <c r="G210" s="99"/>
      <c r="H210" s="99"/>
      <c r="I210" s="99"/>
      <c r="J210" s="99"/>
      <c r="K210" s="99"/>
      <c r="L210" s="99"/>
      <c r="M210" s="99"/>
      <c r="N210" s="99"/>
    </row>
    <row r="211" spans="1:14" s="50" customFormat="1" ht="21">
      <c r="A211" s="97"/>
      <c r="B211" s="166" t="s">
        <v>833</v>
      </c>
      <c r="C211" s="166"/>
      <c r="D211" s="98"/>
      <c r="E211" s="99"/>
      <c r="F211" s="99"/>
      <c r="G211" s="99"/>
      <c r="H211" s="99"/>
      <c r="I211" s="99"/>
      <c r="J211" s="99"/>
      <c r="K211" s="99"/>
      <c r="L211" s="99"/>
      <c r="M211" s="99"/>
      <c r="N211" s="99"/>
    </row>
    <row r="212" spans="1:14" s="50" customFormat="1" ht="21">
      <c r="A212" s="100" t="s">
        <v>3</v>
      </c>
      <c r="B212" s="100" t="s">
        <v>260</v>
      </c>
      <c r="C212" s="100" t="s">
        <v>234</v>
      </c>
      <c r="D212" s="100" t="s">
        <v>235</v>
      </c>
      <c r="E212" s="99"/>
      <c r="F212" s="99"/>
      <c r="G212" s="99"/>
      <c r="H212" s="99"/>
      <c r="I212" s="99"/>
      <c r="J212" s="99"/>
      <c r="K212" s="99"/>
      <c r="L212" s="99"/>
      <c r="M212" s="99"/>
      <c r="N212" s="99"/>
    </row>
    <row r="213" spans="1:14" s="50" customFormat="1" ht="21">
      <c r="A213" s="121">
        <v>59</v>
      </c>
      <c r="B213" s="102" t="s">
        <v>1061</v>
      </c>
      <c r="C213" s="139">
        <v>26.5</v>
      </c>
      <c r="D213" s="121" t="s">
        <v>1062</v>
      </c>
      <c r="E213" s="99"/>
      <c r="F213" s="99"/>
      <c r="G213" s="99"/>
      <c r="H213" s="99"/>
      <c r="I213" s="99"/>
      <c r="J213" s="99"/>
      <c r="K213" s="99"/>
      <c r="L213" s="99"/>
      <c r="M213" s="99"/>
      <c r="N213" s="99"/>
    </row>
    <row r="214" spans="1:14" s="50" customFormat="1" ht="21">
      <c r="A214" s="121">
        <v>60</v>
      </c>
      <c r="B214" s="102" t="s">
        <v>1077</v>
      </c>
      <c r="C214" s="139">
        <v>26.2</v>
      </c>
      <c r="D214" s="121" t="s">
        <v>1078</v>
      </c>
      <c r="E214" s="99"/>
      <c r="F214" s="99"/>
      <c r="G214" s="99"/>
      <c r="H214" s="99"/>
      <c r="I214" s="99"/>
      <c r="J214" s="99"/>
      <c r="K214" s="99"/>
      <c r="L214" s="99"/>
      <c r="M214" s="99"/>
      <c r="N214" s="99"/>
    </row>
    <row r="215" spans="1:14" s="50" customFormat="1" ht="21">
      <c r="A215" s="121">
        <v>61</v>
      </c>
      <c r="B215" s="102" t="s">
        <v>1081</v>
      </c>
      <c r="C215" s="139">
        <v>78.7</v>
      </c>
      <c r="D215" s="121" t="s">
        <v>1082</v>
      </c>
      <c r="E215" s="99"/>
      <c r="F215" s="99"/>
      <c r="G215" s="99"/>
      <c r="H215" s="99"/>
      <c r="I215" s="99"/>
      <c r="J215" s="99"/>
      <c r="K215" s="99"/>
      <c r="L215" s="99"/>
      <c r="M215" s="99"/>
      <c r="N215" s="99"/>
    </row>
    <row r="216" spans="1:14" s="50" customFormat="1" ht="21">
      <c r="A216" s="121">
        <v>62</v>
      </c>
      <c r="B216" s="102" t="s">
        <v>1087</v>
      </c>
      <c r="C216" s="139">
        <v>44.1</v>
      </c>
      <c r="D216" s="121" t="s">
        <v>1088</v>
      </c>
      <c r="E216" s="99"/>
      <c r="F216" s="99"/>
      <c r="G216" s="99"/>
      <c r="H216" s="99"/>
      <c r="I216" s="99"/>
      <c r="J216" s="99"/>
      <c r="K216" s="99"/>
      <c r="L216" s="99"/>
      <c r="M216" s="99"/>
      <c r="N216" s="99"/>
    </row>
    <row r="217" spans="1:14" s="50" customFormat="1" ht="21">
      <c r="A217" s="121">
        <v>63</v>
      </c>
      <c r="B217" s="102" t="s">
        <v>1089</v>
      </c>
      <c r="C217" s="139">
        <v>7.1</v>
      </c>
      <c r="D217" s="121" t="s">
        <v>1090</v>
      </c>
      <c r="E217" s="99"/>
      <c r="F217" s="99"/>
      <c r="G217" s="99"/>
      <c r="H217" s="99"/>
      <c r="I217" s="99"/>
      <c r="J217" s="99"/>
      <c r="K217" s="99"/>
      <c r="L217" s="99"/>
      <c r="M217" s="99"/>
      <c r="N217" s="99"/>
    </row>
    <row r="218" spans="1:14" s="50" customFormat="1" ht="21">
      <c r="A218" s="121">
        <v>64</v>
      </c>
      <c r="B218" s="102" t="s">
        <v>1093</v>
      </c>
      <c r="C218" s="139">
        <v>47.9</v>
      </c>
      <c r="D218" s="121" t="s">
        <v>1094</v>
      </c>
      <c r="E218" s="99"/>
      <c r="F218" s="99"/>
      <c r="G218" s="99"/>
      <c r="H218" s="99"/>
      <c r="I218" s="99"/>
      <c r="J218" s="99"/>
      <c r="K218" s="99"/>
      <c r="L218" s="99"/>
      <c r="M218" s="99"/>
      <c r="N218" s="99"/>
    </row>
    <row r="219" spans="1:14" s="50" customFormat="1" ht="21">
      <c r="A219" s="121">
        <v>65</v>
      </c>
      <c r="B219" s="102" t="s">
        <v>1095</v>
      </c>
      <c r="C219" s="139">
        <v>137.3</v>
      </c>
      <c r="D219" s="121" t="s">
        <v>1096</v>
      </c>
      <c r="E219" s="99"/>
      <c r="F219" s="99"/>
      <c r="G219" s="99"/>
      <c r="H219" s="99"/>
      <c r="I219" s="99"/>
      <c r="J219" s="99"/>
      <c r="K219" s="99"/>
      <c r="L219" s="99"/>
      <c r="M219" s="99"/>
      <c r="N219" s="99"/>
    </row>
    <row r="220" spans="1:14" s="50" customFormat="1" ht="21">
      <c r="A220" s="121">
        <v>66</v>
      </c>
      <c r="B220" s="102" t="s">
        <v>1103</v>
      </c>
      <c r="C220" s="139">
        <v>65.9</v>
      </c>
      <c r="D220" s="121" t="s">
        <v>1104</v>
      </c>
      <c r="E220" s="99"/>
      <c r="F220" s="99"/>
      <c r="G220" s="99"/>
      <c r="H220" s="99"/>
      <c r="I220" s="99"/>
      <c r="J220" s="99"/>
      <c r="K220" s="99"/>
      <c r="L220" s="99"/>
      <c r="M220" s="99"/>
      <c r="N220" s="99"/>
    </row>
    <row r="221" spans="1:14" s="50" customFormat="1" ht="21">
      <c r="A221" s="121">
        <v>67</v>
      </c>
      <c r="B221" s="102" t="s">
        <v>1107</v>
      </c>
      <c r="C221" s="139">
        <v>14.9</v>
      </c>
      <c r="D221" s="121" t="s">
        <v>1108</v>
      </c>
      <c r="E221" s="99"/>
      <c r="F221" s="99"/>
      <c r="G221" s="99"/>
      <c r="H221" s="99"/>
      <c r="I221" s="99"/>
      <c r="J221" s="99"/>
      <c r="K221" s="99"/>
      <c r="L221" s="99"/>
      <c r="M221" s="99"/>
      <c r="N221" s="99"/>
    </row>
    <row r="222" spans="1:14" s="50" customFormat="1" ht="21">
      <c r="A222" s="121">
        <v>68</v>
      </c>
      <c r="B222" s="102" t="s">
        <v>1109</v>
      </c>
      <c r="C222" s="139">
        <v>162.3</v>
      </c>
      <c r="D222" s="121" t="s">
        <v>1110</v>
      </c>
      <c r="E222" s="99"/>
      <c r="F222" s="99"/>
      <c r="G222" s="99"/>
      <c r="H222" s="99"/>
      <c r="I222" s="99"/>
      <c r="J222" s="99"/>
      <c r="K222" s="99"/>
      <c r="L222" s="99"/>
      <c r="M222" s="99"/>
      <c r="N222" s="99"/>
    </row>
    <row r="223" spans="1:14" s="50" customFormat="1" ht="21">
      <c r="A223" s="121">
        <v>69</v>
      </c>
      <c r="B223" s="102" t="s">
        <v>1117</v>
      </c>
      <c r="C223" s="139">
        <v>36.9</v>
      </c>
      <c r="D223" s="121" t="s">
        <v>1118</v>
      </c>
      <c r="E223" s="99"/>
      <c r="F223" s="99"/>
      <c r="G223" s="99"/>
      <c r="H223" s="99"/>
      <c r="I223" s="99"/>
      <c r="J223" s="99"/>
      <c r="K223" s="99"/>
      <c r="L223" s="99"/>
      <c r="M223" s="99"/>
      <c r="N223" s="99"/>
    </row>
    <row r="224" spans="1:14" s="50" customFormat="1" ht="21">
      <c r="A224" s="121">
        <v>70</v>
      </c>
      <c r="B224" s="102" t="s">
        <v>1119</v>
      </c>
      <c r="C224" s="139">
        <v>42.6</v>
      </c>
      <c r="D224" s="121" t="s">
        <v>1120</v>
      </c>
      <c r="E224" s="99"/>
      <c r="F224" s="99"/>
      <c r="G224" s="99"/>
      <c r="H224" s="99"/>
      <c r="I224" s="99"/>
      <c r="J224" s="99"/>
      <c r="K224" s="99"/>
      <c r="L224" s="99"/>
      <c r="M224" s="99"/>
      <c r="N224" s="99"/>
    </row>
    <row r="225" spans="1:14" s="50" customFormat="1" ht="21">
      <c r="A225" s="121">
        <v>71</v>
      </c>
      <c r="B225" s="102" t="s">
        <v>1121</v>
      </c>
      <c r="C225" s="139">
        <v>37.6</v>
      </c>
      <c r="D225" s="121" t="s">
        <v>1122</v>
      </c>
      <c r="E225" s="99"/>
      <c r="F225" s="99"/>
      <c r="G225" s="99"/>
      <c r="H225" s="99"/>
      <c r="I225" s="99"/>
      <c r="J225" s="99"/>
      <c r="K225" s="99"/>
      <c r="L225" s="99"/>
      <c r="M225" s="99"/>
      <c r="N225" s="99"/>
    </row>
    <row r="226" spans="1:14" s="50" customFormat="1" ht="21">
      <c r="A226" s="121">
        <v>72</v>
      </c>
      <c r="B226" s="102" t="s">
        <v>1123</v>
      </c>
      <c r="C226" s="139">
        <v>48.2</v>
      </c>
      <c r="D226" s="121" t="s">
        <v>1124</v>
      </c>
      <c r="E226" s="99"/>
      <c r="F226" s="99"/>
      <c r="G226" s="99"/>
      <c r="H226" s="99"/>
      <c r="I226" s="99"/>
      <c r="J226" s="99"/>
      <c r="K226" s="99"/>
      <c r="L226" s="99"/>
      <c r="M226" s="99"/>
      <c r="N226" s="99"/>
    </row>
    <row r="227" spans="1:14" s="50" customFormat="1" ht="21">
      <c r="A227" s="171"/>
      <c r="B227" s="171"/>
      <c r="C227" s="139">
        <f>SUM(C213:C226)</f>
        <v>776.2000000000002</v>
      </c>
      <c r="D227" s="109"/>
      <c r="E227" s="99"/>
      <c r="F227" s="99"/>
      <c r="G227" s="99"/>
      <c r="H227" s="99"/>
      <c r="I227" s="99"/>
      <c r="J227" s="99"/>
      <c r="K227" s="99"/>
      <c r="L227" s="99"/>
      <c r="M227" s="99"/>
      <c r="N227" s="99"/>
    </row>
    <row r="228" spans="1:14" s="50" customFormat="1" ht="21">
      <c r="A228" s="97"/>
      <c r="B228" s="166" t="s">
        <v>833</v>
      </c>
      <c r="C228" s="166"/>
      <c r="D228" s="98"/>
      <c r="E228" s="99"/>
      <c r="F228" s="99"/>
      <c r="G228" s="99"/>
      <c r="H228" s="99"/>
      <c r="I228" s="99"/>
      <c r="J228" s="99"/>
      <c r="K228" s="99"/>
      <c r="L228" s="99"/>
      <c r="M228" s="99"/>
      <c r="N228" s="99"/>
    </row>
    <row r="229" spans="1:14" s="50" customFormat="1" ht="21">
      <c r="A229" s="100" t="s">
        <v>3</v>
      </c>
      <c r="B229" s="100" t="s">
        <v>260</v>
      </c>
      <c r="C229" s="100" t="s">
        <v>234</v>
      </c>
      <c r="D229" s="100" t="s">
        <v>235</v>
      </c>
      <c r="E229" s="99"/>
      <c r="F229" s="99"/>
      <c r="G229" s="99"/>
      <c r="H229" s="99"/>
      <c r="I229" s="99"/>
      <c r="J229" s="99"/>
      <c r="K229" s="99"/>
      <c r="L229" s="99"/>
      <c r="M229" s="99"/>
      <c r="N229" s="99"/>
    </row>
    <row r="230" spans="1:14" s="50" customFormat="1" ht="21">
      <c r="A230" s="121">
        <v>73</v>
      </c>
      <c r="B230" s="102" t="s">
        <v>1127</v>
      </c>
      <c r="C230" s="139">
        <v>38.5</v>
      </c>
      <c r="D230" s="121" t="s">
        <v>1128</v>
      </c>
      <c r="E230" s="99"/>
      <c r="F230" s="99"/>
      <c r="G230" s="99"/>
      <c r="H230" s="99"/>
      <c r="I230" s="99"/>
      <c r="J230" s="99"/>
      <c r="K230" s="99"/>
      <c r="L230" s="99"/>
      <c r="M230" s="99"/>
      <c r="N230" s="99"/>
    </row>
    <row r="231" spans="1:14" s="50" customFormat="1" ht="21">
      <c r="A231" s="121">
        <v>74</v>
      </c>
      <c r="B231" s="102" t="s">
        <v>351</v>
      </c>
      <c r="C231" s="139">
        <v>200.7</v>
      </c>
      <c r="D231" s="121" t="s">
        <v>1129</v>
      </c>
      <c r="E231" s="99"/>
      <c r="F231" s="99"/>
      <c r="G231" s="99"/>
      <c r="H231" s="99"/>
      <c r="I231" s="99"/>
      <c r="J231" s="99"/>
      <c r="K231" s="99"/>
      <c r="L231" s="99"/>
      <c r="M231" s="99"/>
      <c r="N231" s="99"/>
    </row>
    <row r="232" spans="1:14" s="50" customFormat="1" ht="21">
      <c r="A232" s="121">
        <v>75</v>
      </c>
      <c r="B232" s="102" t="s">
        <v>1130</v>
      </c>
      <c r="C232" s="139">
        <v>12.8</v>
      </c>
      <c r="D232" s="121" t="s">
        <v>1131</v>
      </c>
      <c r="E232" s="99"/>
      <c r="F232" s="99"/>
      <c r="G232" s="99"/>
      <c r="H232" s="99"/>
      <c r="I232" s="99"/>
      <c r="J232" s="99"/>
      <c r="K232" s="99"/>
      <c r="L232" s="99"/>
      <c r="M232" s="99"/>
      <c r="N232" s="99"/>
    </row>
    <row r="233" spans="1:14" s="50" customFormat="1" ht="21">
      <c r="A233" s="121">
        <v>76</v>
      </c>
      <c r="B233" s="102" t="s">
        <v>1134</v>
      </c>
      <c r="C233" s="139">
        <v>55.1</v>
      </c>
      <c r="D233" s="121" t="s">
        <v>1135</v>
      </c>
      <c r="E233" s="99"/>
      <c r="F233" s="99"/>
      <c r="G233" s="99"/>
      <c r="H233" s="99"/>
      <c r="I233" s="99"/>
      <c r="J233" s="99"/>
      <c r="K233" s="99"/>
      <c r="L233" s="99"/>
      <c r="M233" s="99"/>
      <c r="N233" s="99"/>
    </row>
    <row r="234" spans="1:14" s="50" customFormat="1" ht="21">
      <c r="A234" s="121">
        <v>77</v>
      </c>
      <c r="B234" s="102" t="s">
        <v>1136</v>
      </c>
      <c r="C234" s="139">
        <v>13.7</v>
      </c>
      <c r="D234" s="121" t="s">
        <v>1137</v>
      </c>
      <c r="E234" s="99"/>
      <c r="F234" s="99"/>
      <c r="G234" s="99"/>
      <c r="H234" s="99"/>
      <c r="I234" s="99"/>
      <c r="J234" s="99"/>
      <c r="K234" s="99"/>
      <c r="L234" s="99"/>
      <c r="M234" s="99"/>
      <c r="N234" s="99"/>
    </row>
    <row r="235" spans="1:14" s="50" customFormat="1" ht="21">
      <c r="A235" s="121">
        <v>78</v>
      </c>
      <c r="B235" s="102" t="s">
        <v>158</v>
      </c>
      <c r="C235" s="139">
        <v>18.7</v>
      </c>
      <c r="D235" s="121" t="s">
        <v>1138</v>
      </c>
      <c r="E235" s="99"/>
      <c r="F235" s="99"/>
      <c r="G235" s="99"/>
      <c r="H235" s="99"/>
      <c r="I235" s="99"/>
      <c r="J235" s="99"/>
      <c r="K235" s="99"/>
      <c r="L235" s="99"/>
      <c r="M235" s="99"/>
      <c r="N235" s="99"/>
    </row>
    <row r="236" spans="1:14" s="50" customFormat="1" ht="21">
      <c r="A236" s="121">
        <v>79</v>
      </c>
      <c r="B236" s="102" t="s">
        <v>1140</v>
      </c>
      <c r="C236" s="139">
        <v>77.7</v>
      </c>
      <c r="D236" s="121" t="s">
        <v>1141</v>
      </c>
      <c r="E236" s="99"/>
      <c r="F236" s="99"/>
      <c r="G236" s="99"/>
      <c r="H236" s="99"/>
      <c r="I236" s="99"/>
      <c r="J236" s="99"/>
      <c r="K236" s="99"/>
      <c r="L236" s="99"/>
      <c r="M236" s="99"/>
      <c r="N236" s="99"/>
    </row>
    <row r="237" spans="1:14" s="50" customFormat="1" ht="21">
      <c r="A237" s="121">
        <v>80</v>
      </c>
      <c r="B237" s="102" t="s">
        <v>1142</v>
      </c>
      <c r="C237" s="139">
        <v>91.2</v>
      </c>
      <c r="D237" s="121" t="s">
        <v>1143</v>
      </c>
      <c r="E237" s="99"/>
      <c r="F237" s="99"/>
      <c r="G237" s="99"/>
      <c r="H237" s="99"/>
      <c r="I237" s="99"/>
      <c r="J237" s="99"/>
      <c r="K237" s="99"/>
      <c r="L237" s="99"/>
      <c r="M237" s="99"/>
      <c r="N237" s="99"/>
    </row>
    <row r="238" spans="1:14" s="50" customFormat="1" ht="21">
      <c r="A238" s="121">
        <v>81</v>
      </c>
      <c r="B238" s="102" t="s">
        <v>165</v>
      </c>
      <c r="C238" s="139">
        <v>161.9</v>
      </c>
      <c r="D238" s="121" t="s">
        <v>1144</v>
      </c>
      <c r="E238" s="99"/>
      <c r="F238" s="99"/>
      <c r="G238" s="99"/>
      <c r="H238" s="99"/>
      <c r="I238" s="99"/>
      <c r="J238" s="99"/>
      <c r="K238" s="99"/>
      <c r="L238" s="99"/>
      <c r="M238" s="99"/>
      <c r="N238" s="99"/>
    </row>
    <row r="239" spans="1:14" s="50" customFormat="1" ht="21">
      <c r="A239" s="121">
        <v>82</v>
      </c>
      <c r="B239" s="102" t="s">
        <v>170</v>
      </c>
      <c r="C239" s="139">
        <v>66.3</v>
      </c>
      <c r="D239" s="121" t="s">
        <v>1145</v>
      </c>
      <c r="E239" s="99"/>
      <c r="F239" s="99"/>
      <c r="G239" s="99"/>
      <c r="H239" s="99"/>
      <c r="I239" s="99"/>
      <c r="J239" s="99"/>
      <c r="K239" s="99"/>
      <c r="L239" s="99"/>
      <c r="M239" s="99"/>
      <c r="N239" s="99"/>
    </row>
    <row r="240" spans="1:14" s="50" customFormat="1" ht="21">
      <c r="A240" s="121">
        <v>83</v>
      </c>
      <c r="B240" s="102" t="s">
        <v>1154</v>
      </c>
      <c r="C240" s="139">
        <v>63.9</v>
      </c>
      <c r="D240" s="121" t="s">
        <v>1155</v>
      </c>
      <c r="E240" s="99"/>
      <c r="F240" s="99"/>
      <c r="G240" s="99"/>
      <c r="H240" s="99"/>
      <c r="I240" s="99"/>
      <c r="J240" s="99"/>
      <c r="K240" s="99"/>
      <c r="L240" s="99"/>
      <c r="M240" s="99"/>
      <c r="N240" s="99"/>
    </row>
    <row r="241" spans="1:14" s="50" customFormat="1" ht="21">
      <c r="A241" s="121">
        <v>84</v>
      </c>
      <c r="B241" s="102" t="s">
        <v>1156</v>
      </c>
      <c r="C241" s="139">
        <v>129.1</v>
      </c>
      <c r="D241" s="121" t="s">
        <v>1157</v>
      </c>
      <c r="E241" s="99"/>
      <c r="F241" s="99"/>
      <c r="G241" s="99"/>
      <c r="H241" s="99"/>
      <c r="I241" s="99"/>
      <c r="J241" s="99"/>
      <c r="K241" s="99"/>
      <c r="L241" s="99"/>
      <c r="M241" s="99"/>
      <c r="N241" s="99"/>
    </row>
    <row r="242" spans="1:14" s="50" customFormat="1" ht="21">
      <c r="A242" s="121">
        <v>85</v>
      </c>
      <c r="B242" s="102" t="s">
        <v>1158</v>
      </c>
      <c r="C242" s="139">
        <v>34</v>
      </c>
      <c r="D242" s="121" t="s">
        <v>1159</v>
      </c>
      <c r="E242" s="99"/>
      <c r="F242" s="99"/>
      <c r="G242" s="99"/>
      <c r="H242" s="99"/>
      <c r="I242" s="99"/>
      <c r="J242" s="99"/>
      <c r="K242" s="99"/>
      <c r="L242" s="99"/>
      <c r="M242" s="99"/>
      <c r="N242" s="99"/>
    </row>
    <row r="243" spans="1:14" s="50" customFormat="1" ht="21">
      <c r="A243" s="121">
        <v>86</v>
      </c>
      <c r="B243" s="102" t="s">
        <v>1160</v>
      </c>
      <c r="C243" s="139">
        <v>72.8</v>
      </c>
      <c r="D243" s="121" t="s">
        <v>1161</v>
      </c>
      <c r="E243" s="99"/>
      <c r="F243" s="99"/>
      <c r="G243" s="99"/>
      <c r="H243" s="99"/>
      <c r="I243" s="99"/>
      <c r="J243" s="99"/>
      <c r="K243" s="99"/>
      <c r="L243" s="99"/>
      <c r="M243" s="99"/>
      <c r="N243" s="99"/>
    </row>
    <row r="244" spans="1:14" s="50" customFormat="1" ht="21">
      <c r="A244" s="121">
        <v>87</v>
      </c>
      <c r="B244" s="102" t="s">
        <v>1167</v>
      </c>
      <c r="C244" s="139">
        <v>116.6</v>
      </c>
      <c r="D244" s="121" t="s">
        <v>1168</v>
      </c>
      <c r="E244" s="99"/>
      <c r="F244" s="99"/>
      <c r="G244" s="99"/>
      <c r="H244" s="99"/>
      <c r="I244" s="99"/>
      <c r="J244" s="99"/>
      <c r="K244" s="99"/>
      <c r="L244" s="99"/>
      <c r="M244" s="99"/>
      <c r="N244" s="99"/>
    </row>
    <row r="245" spans="1:14" s="50" customFormat="1" ht="21">
      <c r="A245" s="121">
        <v>88</v>
      </c>
      <c r="B245" s="102" t="s">
        <v>1174</v>
      </c>
      <c r="C245" s="139">
        <v>39.6</v>
      </c>
      <c r="D245" s="121" t="s">
        <v>1175</v>
      </c>
      <c r="E245" s="99"/>
      <c r="F245" s="99"/>
      <c r="G245" s="99"/>
      <c r="H245" s="99"/>
      <c r="I245" s="99"/>
      <c r="J245" s="99"/>
      <c r="K245" s="99"/>
      <c r="L245" s="99"/>
      <c r="M245" s="99"/>
      <c r="N245" s="99"/>
    </row>
    <row r="246" spans="1:14" s="50" customFormat="1" ht="21">
      <c r="A246" s="121">
        <v>89</v>
      </c>
      <c r="B246" s="102" t="s">
        <v>1176</v>
      </c>
      <c r="C246" s="139">
        <v>53</v>
      </c>
      <c r="D246" s="121" t="s">
        <v>1177</v>
      </c>
      <c r="E246" s="99"/>
      <c r="F246" s="99"/>
      <c r="G246" s="99"/>
      <c r="H246" s="99"/>
      <c r="I246" s="99"/>
      <c r="J246" s="99"/>
      <c r="K246" s="99"/>
      <c r="L246" s="99"/>
      <c r="M246" s="99"/>
      <c r="N246" s="99"/>
    </row>
    <row r="247" spans="1:14" s="50" customFormat="1" ht="21">
      <c r="A247" s="121">
        <v>90</v>
      </c>
      <c r="B247" s="102" t="s">
        <v>1178</v>
      </c>
      <c r="C247" s="139">
        <v>127.6</v>
      </c>
      <c r="D247" s="121" t="s">
        <v>1179</v>
      </c>
      <c r="E247" s="99"/>
      <c r="F247" s="99"/>
      <c r="G247" s="99"/>
      <c r="H247" s="99"/>
      <c r="I247" s="99"/>
      <c r="J247" s="99"/>
      <c r="K247" s="99"/>
      <c r="L247" s="99"/>
      <c r="M247" s="99"/>
      <c r="N247" s="99"/>
    </row>
    <row r="248" spans="1:14" s="50" customFormat="1" ht="21">
      <c r="A248" s="121">
        <v>91</v>
      </c>
      <c r="B248" s="102" t="s">
        <v>1180</v>
      </c>
      <c r="C248" s="139">
        <v>75.8</v>
      </c>
      <c r="D248" s="121" t="s">
        <v>1181</v>
      </c>
      <c r="E248" s="99"/>
      <c r="F248" s="99"/>
      <c r="G248" s="99"/>
      <c r="H248" s="99"/>
      <c r="I248" s="99"/>
      <c r="J248" s="99"/>
      <c r="K248" s="99"/>
      <c r="L248" s="99"/>
      <c r="M248" s="99"/>
      <c r="N248" s="99"/>
    </row>
    <row r="249" spans="1:14" s="50" customFormat="1" ht="21">
      <c r="A249" s="171"/>
      <c r="B249" s="171"/>
      <c r="C249" s="139">
        <f>SUM(C230:C248)</f>
        <v>1448.9999999999995</v>
      </c>
      <c r="D249" s="109"/>
      <c r="E249" s="99"/>
      <c r="F249" s="99"/>
      <c r="G249" s="99"/>
      <c r="H249" s="99"/>
      <c r="I249" s="99"/>
      <c r="J249" s="99"/>
      <c r="K249" s="99"/>
      <c r="L249" s="99"/>
      <c r="M249" s="99"/>
      <c r="N249" s="99"/>
    </row>
    <row r="250" spans="1:14" s="50" customFormat="1" ht="21">
      <c r="A250" s="97"/>
      <c r="B250" s="166" t="s">
        <v>833</v>
      </c>
      <c r="C250" s="166"/>
      <c r="D250" s="98"/>
      <c r="E250" s="99"/>
      <c r="F250" s="99"/>
      <c r="G250" s="99"/>
      <c r="H250" s="99"/>
      <c r="I250" s="99"/>
      <c r="J250" s="99"/>
      <c r="K250" s="99"/>
      <c r="L250" s="99"/>
      <c r="M250" s="99"/>
      <c r="N250" s="99"/>
    </row>
    <row r="251" spans="1:14" s="50" customFormat="1" ht="21">
      <c r="A251" s="100" t="s">
        <v>3</v>
      </c>
      <c r="B251" s="100" t="s">
        <v>260</v>
      </c>
      <c r="C251" s="100" t="s">
        <v>234</v>
      </c>
      <c r="D251" s="100" t="s">
        <v>235</v>
      </c>
      <c r="E251" s="99"/>
      <c r="F251" s="99"/>
      <c r="G251" s="99"/>
      <c r="H251" s="99"/>
      <c r="I251" s="99"/>
      <c r="J251" s="99"/>
      <c r="K251" s="99"/>
      <c r="L251" s="99"/>
      <c r="M251" s="99"/>
      <c r="N251" s="99"/>
    </row>
    <row r="252" spans="1:14" s="50" customFormat="1" ht="21">
      <c r="A252" s="121">
        <v>92</v>
      </c>
      <c r="B252" s="102" t="s">
        <v>1192</v>
      </c>
      <c r="C252" s="139">
        <v>76.7</v>
      </c>
      <c r="D252" s="121" t="s">
        <v>1193</v>
      </c>
      <c r="E252" s="99"/>
      <c r="F252" s="99"/>
      <c r="G252" s="99"/>
      <c r="H252" s="99"/>
      <c r="I252" s="99"/>
      <c r="J252" s="99"/>
      <c r="K252" s="99"/>
      <c r="L252" s="99"/>
      <c r="M252" s="99"/>
      <c r="N252" s="99"/>
    </row>
    <row r="253" spans="1:14" s="50" customFormat="1" ht="21">
      <c r="A253" s="121">
        <v>93</v>
      </c>
      <c r="B253" s="102" t="s">
        <v>1194</v>
      </c>
      <c r="C253" s="139">
        <v>42.4</v>
      </c>
      <c r="D253" s="121" t="s">
        <v>1195</v>
      </c>
      <c r="E253" s="99"/>
      <c r="F253" s="99"/>
      <c r="G253" s="99"/>
      <c r="H253" s="99"/>
      <c r="I253" s="99"/>
      <c r="J253" s="99"/>
      <c r="K253" s="99"/>
      <c r="L253" s="99"/>
      <c r="M253" s="99"/>
      <c r="N253" s="99"/>
    </row>
    <row r="254" spans="1:14" s="50" customFormat="1" ht="21.75" thickBot="1">
      <c r="A254" s="104" t="s">
        <v>184</v>
      </c>
      <c r="B254" s="127"/>
      <c r="C254" s="140">
        <f>SUM(C252:C253)</f>
        <v>119.1</v>
      </c>
      <c r="D254" s="107">
        <f>C147+C170+C193+C210+C227+C249+C254</f>
        <v>4858.1</v>
      </c>
      <c r="E254" s="99"/>
      <c r="F254" s="99"/>
      <c r="G254" s="99"/>
      <c r="H254" s="99"/>
      <c r="I254" s="99"/>
      <c r="J254" s="99"/>
      <c r="K254" s="99"/>
      <c r="L254" s="99"/>
      <c r="M254" s="99"/>
      <c r="N254" s="99"/>
    </row>
    <row r="255" spans="1:14" s="50" customFormat="1" ht="22.5" thickBot="1" thickTop="1">
      <c r="A255" s="172" t="s">
        <v>279</v>
      </c>
      <c r="B255" s="173"/>
      <c r="C255" s="174">
        <f>C12+C29+D53+D113+D139+D254</f>
        <v>9753.5</v>
      </c>
      <c r="D255" s="175"/>
      <c r="E255" s="99"/>
      <c r="F255" s="99"/>
      <c r="G255" s="99"/>
      <c r="H255" s="99"/>
      <c r="I255" s="99"/>
      <c r="J255" s="99"/>
      <c r="K255" s="99"/>
      <c r="L255" s="99"/>
      <c r="M255" s="99"/>
      <c r="N255" s="99"/>
    </row>
    <row r="256" spans="1:14" s="50" customFormat="1" ht="21.75" thickTop="1">
      <c r="A256" s="108"/>
      <c r="B256" s="119"/>
      <c r="C256" s="145"/>
      <c r="D256" s="110"/>
      <c r="E256" s="99"/>
      <c r="F256" s="99"/>
      <c r="G256" s="99"/>
      <c r="H256" s="99"/>
      <c r="I256" s="99"/>
      <c r="J256" s="99"/>
      <c r="K256" s="99"/>
      <c r="L256" s="99"/>
      <c r="M256" s="99"/>
      <c r="N256" s="99"/>
    </row>
    <row r="257" spans="1:14" s="50" customFormat="1" ht="21">
      <c r="A257" s="170"/>
      <c r="B257" s="171"/>
      <c r="C257" s="171"/>
      <c r="D257" s="171"/>
      <c r="E257" s="99"/>
      <c r="F257" s="99"/>
      <c r="G257" s="99"/>
      <c r="H257" s="99"/>
      <c r="I257" s="99"/>
      <c r="J257" s="99"/>
      <c r="K257" s="99"/>
      <c r="L257" s="99"/>
      <c r="M257" s="99"/>
      <c r="N257" s="99"/>
    </row>
    <row r="258" spans="1:14" s="50" customFormat="1" ht="21">
      <c r="A258" s="108"/>
      <c r="B258" s="109"/>
      <c r="C258" s="111"/>
      <c r="D258" s="111"/>
      <c r="E258" s="99"/>
      <c r="F258" s="99"/>
      <c r="G258" s="99"/>
      <c r="H258" s="99"/>
      <c r="I258" s="99"/>
      <c r="J258" s="99"/>
      <c r="K258" s="99"/>
      <c r="L258" s="99"/>
      <c r="M258" s="99"/>
      <c r="N258" s="99"/>
    </row>
    <row r="259" spans="1:14" s="50" customFormat="1" ht="21">
      <c r="A259" s="108"/>
      <c r="B259" s="109"/>
      <c r="C259" s="111"/>
      <c r="D259" s="111"/>
      <c r="E259" s="99"/>
      <c r="F259" s="99"/>
      <c r="G259" s="99"/>
      <c r="H259" s="99"/>
      <c r="I259" s="99"/>
      <c r="J259" s="99"/>
      <c r="K259" s="99"/>
      <c r="L259" s="99"/>
      <c r="M259" s="99"/>
      <c r="N259" s="99"/>
    </row>
    <row r="260" spans="1:14" s="50" customFormat="1" ht="21">
      <c r="A260" s="108"/>
      <c r="B260" s="109"/>
      <c r="C260" s="111"/>
      <c r="D260" s="111"/>
      <c r="E260" s="99"/>
      <c r="F260" s="99"/>
      <c r="G260" s="99"/>
      <c r="H260" s="99"/>
      <c r="I260" s="99"/>
      <c r="J260" s="99"/>
      <c r="K260" s="99"/>
      <c r="L260" s="99"/>
      <c r="M260" s="99"/>
      <c r="N260" s="99"/>
    </row>
    <row r="261" spans="1:14" s="50" customFormat="1" ht="21">
      <c r="A261" s="170"/>
      <c r="B261" s="171"/>
      <c r="C261" s="171"/>
      <c r="D261" s="171"/>
      <c r="E261" s="99"/>
      <c r="F261" s="99"/>
      <c r="G261" s="99"/>
      <c r="H261" s="99"/>
      <c r="I261" s="99"/>
      <c r="J261" s="99"/>
      <c r="K261" s="99"/>
      <c r="L261" s="99"/>
      <c r="M261" s="99"/>
      <c r="N261" s="99"/>
    </row>
    <row r="262" spans="1:14" s="50" customFormat="1" ht="21">
      <c r="A262" s="109"/>
      <c r="B262" s="108"/>
      <c r="C262" s="108"/>
      <c r="D262" s="108"/>
      <c r="E262" s="99"/>
      <c r="F262" s="99"/>
      <c r="G262" s="99"/>
      <c r="H262" s="99"/>
      <c r="I262" s="99"/>
      <c r="J262" s="99"/>
      <c r="K262" s="99"/>
      <c r="L262" s="99"/>
      <c r="M262" s="99"/>
      <c r="N262" s="99"/>
    </row>
    <row r="263" spans="1:14" s="50" customFormat="1" ht="21">
      <c r="A263" s="109"/>
      <c r="B263" s="108"/>
      <c r="C263" s="108"/>
      <c r="D263" s="108"/>
      <c r="E263" s="99"/>
      <c r="F263" s="99"/>
      <c r="G263" s="99"/>
      <c r="H263" s="99"/>
      <c r="I263" s="99"/>
      <c r="J263" s="99"/>
      <c r="K263" s="99"/>
      <c r="L263" s="99"/>
      <c r="M263" s="99"/>
      <c r="N263" s="99"/>
    </row>
    <row r="264" spans="1:14" s="50" customFormat="1" ht="21">
      <c r="A264" s="109"/>
      <c r="B264" s="108"/>
      <c r="C264" s="108"/>
      <c r="D264" s="108"/>
      <c r="E264" s="99"/>
      <c r="F264" s="99"/>
      <c r="G264" s="99"/>
      <c r="H264" s="99"/>
      <c r="I264" s="99"/>
      <c r="J264" s="99"/>
      <c r="K264" s="99"/>
      <c r="L264" s="99"/>
      <c r="M264" s="99"/>
      <c r="N264" s="99"/>
    </row>
    <row r="265" spans="1:14" s="50" customFormat="1" ht="21">
      <c r="A265" s="109"/>
      <c r="B265" s="108"/>
      <c r="C265" s="108"/>
      <c r="D265" s="108"/>
      <c r="E265" s="99"/>
      <c r="F265" s="99"/>
      <c r="G265" s="99"/>
      <c r="H265" s="99"/>
      <c r="I265" s="99"/>
      <c r="J265" s="99"/>
      <c r="K265" s="99"/>
      <c r="L265" s="99"/>
      <c r="M265" s="99"/>
      <c r="N265" s="99"/>
    </row>
    <row r="266" spans="1:14" s="50" customFormat="1" ht="21">
      <c r="A266" s="109"/>
      <c r="B266" s="108"/>
      <c r="C266" s="108"/>
      <c r="D266" s="108"/>
      <c r="E266" s="99"/>
      <c r="F266" s="99"/>
      <c r="G266" s="99"/>
      <c r="H266" s="99"/>
      <c r="I266" s="99"/>
      <c r="J266" s="99"/>
      <c r="K266" s="99"/>
      <c r="L266" s="99"/>
      <c r="M266" s="99"/>
      <c r="N266" s="99"/>
    </row>
    <row r="267" spans="1:14" s="50" customFormat="1" ht="21">
      <c r="A267" s="109"/>
      <c r="B267" s="108"/>
      <c r="C267" s="108"/>
      <c r="D267" s="108"/>
      <c r="E267" s="99"/>
      <c r="F267" s="99"/>
      <c r="G267" s="99"/>
      <c r="H267" s="99"/>
      <c r="I267" s="99"/>
      <c r="J267" s="99"/>
      <c r="K267" s="99"/>
      <c r="L267" s="99"/>
      <c r="M267" s="99"/>
      <c r="N267" s="99"/>
    </row>
    <row r="268" spans="1:14" s="50" customFormat="1" ht="21">
      <c r="A268" s="109"/>
      <c r="B268" s="108"/>
      <c r="C268" s="108"/>
      <c r="D268" s="108"/>
      <c r="E268" s="99"/>
      <c r="F268" s="99"/>
      <c r="G268" s="99"/>
      <c r="H268" s="99"/>
      <c r="I268" s="99"/>
      <c r="J268" s="99"/>
      <c r="K268" s="99"/>
      <c r="L268" s="99"/>
      <c r="M268" s="99"/>
      <c r="N268" s="99"/>
    </row>
    <row r="269" spans="1:14" s="50" customFormat="1" ht="21">
      <c r="A269" s="108"/>
      <c r="B269" s="109"/>
      <c r="C269" s="111"/>
      <c r="D269" s="111"/>
      <c r="E269" s="99"/>
      <c r="F269" s="99"/>
      <c r="G269" s="99"/>
      <c r="H269" s="99"/>
      <c r="I269" s="99"/>
      <c r="J269" s="99"/>
      <c r="K269" s="99"/>
      <c r="L269" s="99"/>
      <c r="M269" s="99"/>
      <c r="N269" s="99"/>
    </row>
    <row r="270" spans="1:14" s="50" customFormat="1" ht="21">
      <c r="A270" s="108"/>
      <c r="B270" s="109"/>
      <c r="C270" s="111"/>
      <c r="D270" s="111"/>
      <c r="E270" s="99"/>
      <c r="F270" s="99"/>
      <c r="G270" s="99"/>
      <c r="H270" s="99"/>
      <c r="I270" s="99"/>
      <c r="J270" s="99"/>
      <c r="K270" s="99"/>
      <c r="L270" s="99"/>
      <c r="M270" s="99"/>
      <c r="N270" s="99"/>
    </row>
    <row r="271" spans="1:14" s="50" customFormat="1" ht="21">
      <c r="A271" s="108"/>
      <c r="B271" s="109"/>
      <c r="C271" s="111"/>
      <c r="D271" s="111"/>
      <c r="E271" s="99"/>
      <c r="F271" s="99"/>
      <c r="G271" s="99"/>
      <c r="H271" s="99"/>
      <c r="I271" s="99"/>
      <c r="J271" s="99"/>
      <c r="K271" s="99"/>
      <c r="L271" s="99"/>
      <c r="M271" s="99"/>
      <c r="N271" s="99"/>
    </row>
    <row r="272" spans="1:14" s="50" customFormat="1" ht="21">
      <c r="A272" s="108"/>
      <c r="B272" s="109"/>
      <c r="C272" s="111"/>
      <c r="D272" s="111"/>
      <c r="E272" s="99"/>
      <c r="F272" s="99"/>
      <c r="G272" s="99"/>
      <c r="H272" s="99"/>
      <c r="I272" s="99"/>
      <c r="J272" s="99"/>
      <c r="K272" s="99"/>
      <c r="L272" s="99"/>
      <c r="M272" s="99"/>
      <c r="N272" s="99"/>
    </row>
    <row r="273" spans="1:14" s="50" customFormat="1" ht="21">
      <c r="A273" s="108"/>
      <c r="B273" s="109"/>
      <c r="C273" s="111"/>
      <c r="D273" s="111"/>
      <c r="E273" s="99"/>
      <c r="F273" s="99"/>
      <c r="G273" s="99"/>
      <c r="H273" s="99"/>
      <c r="I273" s="99"/>
      <c r="J273" s="99"/>
      <c r="K273" s="99"/>
      <c r="L273" s="99"/>
      <c r="M273" s="99"/>
      <c r="N273" s="99"/>
    </row>
    <row r="274" spans="1:14" s="50" customFormat="1" ht="21">
      <c r="A274" s="108"/>
      <c r="B274" s="109"/>
      <c r="C274" s="111"/>
      <c r="D274" s="111"/>
      <c r="E274" s="99"/>
      <c r="F274" s="99"/>
      <c r="G274" s="99"/>
      <c r="H274" s="99"/>
      <c r="I274" s="99"/>
      <c r="J274" s="99"/>
      <c r="K274" s="99"/>
      <c r="L274" s="99"/>
      <c r="M274" s="99"/>
      <c r="N274" s="99"/>
    </row>
    <row r="275" spans="1:14" s="50" customFormat="1" ht="21">
      <c r="A275" s="108"/>
      <c r="B275" s="109"/>
      <c r="C275" s="111"/>
      <c r="D275" s="111"/>
      <c r="E275" s="99"/>
      <c r="F275" s="99"/>
      <c r="G275" s="99"/>
      <c r="H275" s="99"/>
      <c r="I275" s="99"/>
      <c r="J275" s="99"/>
      <c r="K275" s="99"/>
      <c r="L275" s="99"/>
      <c r="M275" s="99"/>
      <c r="N275" s="99"/>
    </row>
    <row r="276" spans="1:14" s="50" customFormat="1" ht="21">
      <c r="A276" s="108"/>
      <c r="B276" s="109"/>
      <c r="C276" s="111"/>
      <c r="D276" s="111"/>
      <c r="E276" s="99"/>
      <c r="F276" s="99"/>
      <c r="G276" s="99"/>
      <c r="H276" s="99"/>
      <c r="I276" s="99"/>
      <c r="J276" s="99"/>
      <c r="K276" s="99"/>
      <c r="L276" s="99"/>
      <c r="M276" s="99"/>
      <c r="N276" s="99"/>
    </row>
    <row r="277" spans="1:14" s="50" customFormat="1" ht="21">
      <c r="A277" s="108"/>
      <c r="B277" s="109"/>
      <c r="C277" s="111"/>
      <c r="D277" s="111"/>
      <c r="E277" s="99"/>
      <c r="F277" s="99"/>
      <c r="G277" s="99"/>
      <c r="H277" s="99"/>
      <c r="I277" s="99"/>
      <c r="J277" s="99"/>
      <c r="K277" s="99"/>
      <c r="L277" s="99"/>
      <c r="M277" s="99"/>
      <c r="N277" s="99"/>
    </row>
    <row r="278" spans="1:14" s="50" customFormat="1" ht="21">
      <c r="A278" s="108"/>
      <c r="B278" s="109"/>
      <c r="C278" s="111"/>
      <c r="D278" s="111"/>
      <c r="E278" s="99"/>
      <c r="F278" s="99"/>
      <c r="G278" s="99"/>
      <c r="H278" s="99"/>
      <c r="I278" s="99"/>
      <c r="J278" s="99"/>
      <c r="K278" s="99"/>
      <c r="L278" s="99"/>
      <c r="M278" s="99"/>
      <c r="N278" s="99"/>
    </row>
    <row r="279" spans="1:14" s="50" customFormat="1" ht="21">
      <c r="A279" s="108"/>
      <c r="B279" s="109"/>
      <c r="C279" s="111"/>
      <c r="D279" s="111"/>
      <c r="E279" s="99"/>
      <c r="F279" s="99"/>
      <c r="G279" s="99"/>
      <c r="H279" s="99"/>
      <c r="I279" s="99"/>
      <c r="J279" s="99"/>
      <c r="K279" s="99"/>
      <c r="L279" s="99"/>
      <c r="M279" s="99"/>
      <c r="N279" s="99"/>
    </row>
    <row r="280" spans="1:14" s="50" customFormat="1" ht="21">
      <c r="A280" s="108"/>
      <c r="B280" s="109"/>
      <c r="C280" s="111"/>
      <c r="D280" s="111"/>
      <c r="E280" s="99"/>
      <c r="F280" s="99"/>
      <c r="G280" s="99"/>
      <c r="H280" s="99"/>
      <c r="I280" s="99"/>
      <c r="J280" s="99"/>
      <c r="K280" s="99"/>
      <c r="L280" s="99"/>
      <c r="M280" s="99"/>
      <c r="N280" s="99"/>
    </row>
    <row r="281" spans="1:14" s="50" customFormat="1" ht="21">
      <c r="A281" s="108"/>
      <c r="B281" s="109"/>
      <c r="C281" s="111"/>
      <c r="D281" s="111"/>
      <c r="E281" s="99"/>
      <c r="F281" s="99"/>
      <c r="G281" s="99"/>
      <c r="H281" s="99"/>
      <c r="I281" s="99"/>
      <c r="J281" s="99"/>
      <c r="K281" s="99"/>
      <c r="L281" s="99"/>
      <c r="M281" s="99"/>
      <c r="N281" s="99"/>
    </row>
    <row r="282" spans="1:14" s="50" customFormat="1" ht="21">
      <c r="A282" s="108"/>
      <c r="B282" s="109"/>
      <c r="C282" s="111"/>
      <c r="D282" s="111"/>
      <c r="E282" s="99"/>
      <c r="F282" s="99"/>
      <c r="G282" s="99"/>
      <c r="H282" s="99"/>
      <c r="I282" s="99"/>
      <c r="J282" s="99"/>
      <c r="K282" s="99"/>
      <c r="L282" s="99"/>
      <c r="M282" s="99"/>
      <c r="N282" s="99"/>
    </row>
    <row r="283" spans="1:14" s="50" customFormat="1" ht="21">
      <c r="A283" s="108"/>
      <c r="B283" s="109"/>
      <c r="C283" s="111"/>
      <c r="D283" s="111"/>
      <c r="E283" s="99"/>
      <c r="F283" s="99"/>
      <c r="G283" s="99"/>
      <c r="H283" s="99"/>
      <c r="I283" s="99"/>
      <c r="J283" s="99"/>
      <c r="K283" s="99"/>
      <c r="L283" s="99"/>
      <c r="M283" s="99"/>
      <c r="N283" s="99"/>
    </row>
    <row r="284" spans="1:14" s="50" customFormat="1" ht="21">
      <c r="A284" s="170"/>
      <c r="B284" s="171"/>
      <c r="C284" s="171"/>
      <c r="D284" s="171"/>
      <c r="E284" s="99"/>
      <c r="F284" s="99"/>
      <c r="G284" s="99"/>
      <c r="H284" s="99"/>
      <c r="I284" s="99"/>
      <c r="J284" s="99"/>
      <c r="K284" s="99"/>
      <c r="L284" s="99"/>
      <c r="M284" s="99"/>
      <c r="N284" s="99"/>
    </row>
    <row r="285" spans="1:14" s="50" customFormat="1" ht="21">
      <c r="A285" s="108"/>
      <c r="B285" s="109"/>
      <c r="C285" s="111"/>
      <c r="D285" s="111"/>
      <c r="E285" s="99"/>
      <c r="F285" s="99"/>
      <c r="G285" s="99"/>
      <c r="H285" s="99"/>
      <c r="I285" s="99"/>
      <c r="J285" s="99"/>
      <c r="K285" s="99"/>
      <c r="L285" s="99"/>
      <c r="M285" s="99"/>
      <c r="N285" s="99"/>
    </row>
    <row r="286" spans="1:14" s="50" customFormat="1" ht="21">
      <c r="A286" s="108"/>
      <c r="B286" s="109"/>
      <c r="C286" s="111"/>
      <c r="D286" s="111"/>
      <c r="E286" s="99"/>
      <c r="F286" s="99"/>
      <c r="G286" s="99"/>
      <c r="H286" s="99"/>
      <c r="I286" s="99"/>
      <c r="J286" s="99"/>
      <c r="K286" s="99"/>
      <c r="L286" s="99"/>
      <c r="M286" s="99"/>
      <c r="N286" s="99"/>
    </row>
    <row r="287" spans="1:14" s="50" customFormat="1" ht="21">
      <c r="A287" s="108"/>
      <c r="B287" s="109"/>
      <c r="C287" s="111"/>
      <c r="D287" s="111"/>
      <c r="E287" s="99"/>
      <c r="F287" s="99"/>
      <c r="G287" s="99"/>
      <c r="H287" s="99"/>
      <c r="I287" s="99"/>
      <c r="J287" s="99"/>
      <c r="K287" s="99"/>
      <c r="L287" s="99"/>
      <c r="M287" s="99"/>
      <c r="N287" s="99"/>
    </row>
    <row r="288" spans="1:14" s="50" customFormat="1" ht="21">
      <c r="A288" s="170"/>
      <c r="B288" s="171"/>
      <c r="C288" s="171"/>
      <c r="D288" s="171"/>
      <c r="E288" s="99"/>
      <c r="F288" s="99"/>
      <c r="G288" s="99"/>
      <c r="H288" s="99"/>
      <c r="I288" s="99"/>
      <c r="J288" s="99"/>
      <c r="K288" s="99"/>
      <c r="L288" s="99"/>
      <c r="M288" s="99"/>
      <c r="N288" s="99"/>
    </row>
    <row r="289" spans="1:14" s="50" customFormat="1" ht="21">
      <c r="A289" s="95" t="s">
        <v>268</v>
      </c>
      <c r="B289" s="96"/>
      <c r="C289" s="146"/>
      <c r="D289" s="149"/>
      <c r="E289" s="95"/>
      <c r="F289" s="99"/>
      <c r="G289" s="95"/>
      <c r="H289" s="95"/>
      <c r="I289" s="95"/>
      <c r="J289" s="95"/>
      <c r="K289" s="95"/>
      <c r="L289" s="95"/>
      <c r="M289" s="95"/>
      <c r="N289" s="95"/>
    </row>
    <row r="290" spans="1:14" s="50" customFormat="1" ht="21">
      <c r="A290" s="96" t="s">
        <v>416</v>
      </c>
      <c r="B290" s="96"/>
      <c r="C290" s="146"/>
      <c r="D290" s="149"/>
      <c r="E290" s="96"/>
      <c r="F290" s="99"/>
      <c r="G290" s="96"/>
      <c r="H290" s="96"/>
      <c r="I290" s="96"/>
      <c r="J290" s="96"/>
      <c r="K290" s="96"/>
      <c r="L290" s="96"/>
      <c r="M290" s="96"/>
      <c r="N290" s="96"/>
    </row>
    <row r="291" spans="1:14" s="50" customFormat="1" ht="21">
      <c r="A291" s="96" t="s">
        <v>1218</v>
      </c>
      <c r="B291" s="96"/>
      <c r="C291" s="146"/>
      <c r="D291" s="149"/>
      <c r="E291" s="96"/>
      <c r="F291" s="99"/>
      <c r="G291" s="96"/>
      <c r="H291" s="96"/>
      <c r="I291" s="96"/>
      <c r="J291" s="96"/>
      <c r="K291" s="96"/>
      <c r="L291" s="96"/>
      <c r="M291" s="96"/>
      <c r="N291" s="96"/>
    </row>
    <row r="292" spans="1:14" s="50" customFormat="1" ht="21">
      <c r="A292" s="99"/>
      <c r="B292" s="166" t="s">
        <v>796</v>
      </c>
      <c r="C292" s="166"/>
      <c r="D292" s="98"/>
      <c r="E292" s="99"/>
      <c r="F292" s="99"/>
      <c r="G292" s="99"/>
      <c r="H292" s="99"/>
      <c r="I292" s="99"/>
      <c r="J292" s="99"/>
      <c r="K292" s="99"/>
      <c r="L292" s="99"/>
      <c r="M292" s="99"/>
      <c r="N292" s="99"/>
    </row>
    <row r="293" spans="1:14" s="50" customFormat="1" ht="21">
      <c r="A293" s="100" t="s">
        <v>3</v>
      </c>
      <c r="B293" s="125" t="s">
        <v>260</v>
      </c>
      <c r="C293" s="135" t="s">
        <v>234</v>
      </c>
      <c r="D293" s="100" t="s">
        <v>235</v>
      </c>
      <c r="E293" s="99"/>
      <c r="F293" s="99"/>
      <c r="G293" s="99"/>
      <c r="H293" s="99"/>
      <c r="I293" s="99"/>
      <c r="J293" s="99"/>
      <c r="K293" s="99"/>
      <c r="L293" s="99"/>
      <c r="M293" s="99"/>
      <c r="N293" s="99"/>
    </row>
    <row r="294" spans="1:14" s="50" customFormat="1" ht="21">
      <c r="A294" s="121">
        <v>1</v>
      </c>
      <c r="B294" s="102" t="s">
        <v>417</v>
      </c>
      <c r="C294" s="103">
        <v>600</v>
      </c>
      <c r="D294" s="121" t="s">
        <v>265</v>
      </c>
      <c r="E294" s="99"/>
      <c r="F294" s="99"/>
      <c r="G294" s="99"/>
      <c r="H294" s="99"/>
      <c r="I294" s="99"/>
      <c r="J294" s="99"/>
      <c r="K294" s="99"/>
      <c r="L294" s="99"/>
      <c r="M294" s="99"/>
      <c r="N294" s="99"/>
    </row>
    <row r="295" spans="1:14" s="50" customFormat="1" ht="21.75" thickBot="1">
      <c r="A295" s="104" t="s">
        <v>184</v>
      </c>
      <c r="B295" s="127"/>
      <c r="C295" s="137">
        <f>SUM(C294:C294)</f>
        <v>600</v>
      </c>
      <c r="D295" s="105"/>
      <c r="E295" s="99"/>
      <c r="F295" s="99"/>
      <c r="G295" s="99"/>
      <c r="H295" s="99"/>
      <c r="I295" s="99"/>
      <c r="J295" s="99"/>
      <c r="K295" s="99"/>
      <c r="L295" s="99"/>
      <c r="M295" s="99"/>
      <c r="N295" s="99"/>
    </row>
    <row r="296" spans="1:14" s="50" customFormat="1" ht="21.75" thickTop="1">
      <c r="A296" s="108"/>
      <c r="B296" s="119"/>
      <c r="C296" s="145"/>
      <c r="D296" s="111"/>
      <c r="E296" s="99"/>
      <c r="F296" s="99"/>
      <c r="G296" s="99"/>
      <c r="H296" s="99"/>
      <c r="I296" s="99"/>
      <c r="J296" s="99"/>
      <c r="K296" s="99"/>
      <c r="L296" s="99"/>
      <c r="M296" s="99"/>
      <c r="N296" s="99"/>
    </row>
    <row r="297" spans="1:14" s="50" customFormat="1" ht="21">
      <c r="A297" s="99"/>
      <c r="B297" s="166" t="s">
        <v>833</v>
      </c>
      <c r="C297" s="166"/>
      <c r="D297" s="98"/>
      <c r="E297" s="99"/>
      <c r="F297" s="99"/>
      <c r="G297" s="99"/>
      <c r="H297" s="99"/>
      <c r="I297" s="99"/>
      <c r="J297" s="99"/>
      <c r="K297" s="99"/>
      <c r="L297" s="99"/>
      <c r="M297" s="99"/>
      <c r="N297" s="99"/>
    </row>
    <row r="298" spans="1:14" s="50" customFormat="1" ht="21">
      <c r="A298" s="100" t="s">
        <v>3</v>
      </c>
      <c r="B298" s="125" t="s">
        <v>260</v>
      </c>
      <c r="C298" s="135" t="s">
        <v>234</v>
      </c>
      <c r="D298" s="100" t="s">
        <v>235</v>
      </c>
      <c r="E298" s="99"/>
      <c r="F298" s="99"/>
      <c r="G298" s="99"/>
      <c r="H298" s="99"/>
      <c r="I298" s="99"/>
      <c r="J298" s="99"/>
      <c r="K298" s="99"/>
      <c r="L298" s="99"/>
      <c r="M298" s="99"/>
      <c r="N298" s="99"/>
    </row>
    <row r="299" spans="1:14" s="50" customFormat="1" ht="21">
      <c r="A299" s="121">
        <v>2</v>
      </c>
      <c r="B299" s="102" t="s">
        <v>1211</v>
      </c>
      <c r="C299" s="136">
        <v>216</v>
      </c>
      <c r="D299" s="121" t="s">
        <v>264</v>
      </c>
      <c r="E299" s="99"/>
      <c r="F299" s="99"/>
      <c r="G299" s="99"/>
      <c r="H299" s="99"/>
      <c r="I299" s="99"/>
      <c r="J299" s="99"/>
      <c r="K299" s="99"/>
      <c r="L299" s="99"/>
      <c r="M299" s="99"/>
      <c r="N299" s="99"/>
    </row>
    <row r="300" spans="1:14" s="50" customFormat="1" ht="21">
      <c r="A300" s="121">
        <v>3</v>
      </c>
      <c r="B300" s="102" t="s">
        <v>1212</v>
      </c>
      <c r="C300" s="136">
        <v>378</v>
      </c>
      <c r="D300" s="121" t="s">
        <v>264</v>
      </c>
      <c r="E300" s="99"/>
      <c r="F300" s="99"/>
      <c r="G300" s="99"/>
      <c r="H300" s="99"/>
      <c r="I300" s="99"/>
      <c r="J300" s="99"/>
      <c r="K300" s="99"/>
      <c r="L300" s="99"/>
      <c r="M300" s="99"/>
      <c r="N300" s="99"/>
    </row>
    <row r="301" spans="1:14" s="50" customFormat="1" ht="21.75" thickBot="1">
      <c r="A301" s="104" t="s">
        <v>184</v>
      </c>
      <c r="B301" s="127"/>
      <c r="C301" s="137">
        <f>SUM(C299:C300)</f>
        <v>594</v>
      </c>
      <c r="D301" s="105"/>
      <c r="E301" s="99"/>
      <c r="F301" s="99"/>
      <c r="G301" s="99"/>
      <c r="H301" s="99"/>
      <c r="I301" s="99"/>
      <c r="J301" s="99"/>
      <c r="K301" s="99"/>
      <c r="L301" s="99"/>
      <c r="M301" s="99"/>
      <c r="N301" s="99"/>
    </row>
    <row r="302" spans="1:14" s="50" customFormat="1" ht="22.5" thickBot="1" thickTop="1">
      <c r="A302" s="172" t="s">
        <v>279</v>
      </c>
      <c r="B302" s="173"/>
      <c r="C302" s="174">
        <f>C295+C301</f>
        <v>1194</v>
      </c>
      <c r="D302" s="175"/>
      <c r="E302" s="99"/>
      <c r="F302" s="99"/>
      <c r="G302" s="99"/>
      <c r="H302" s="99"/>
      <c r="I302" s="99"/>
      <c r="J302" s="99"/>
      <c r="K302" s="99"/>
      <c r="L302" s="99"/>
      <c r="M302" s="99"/>
      <c r="N302" s="99"/>
    </row>
    <row r="303" spans="1:14" s="50" customFormat="1" ht="21.75" thickTop="1">
      <c r="A303" s="108"/>
      <c r="B303" s="119"/>
      <c r="C303" s="145"/>
      <c r="D303" s="111"/>
      <c r="E303" s="99"/>
      <c r="F303" s="99"/>
      <c r="G303" s="99"/>
      <c r="H303" s="99"/>
      <c r="I303" s="99"/>
      <c r="J303" s="99"/>
      <c r="K303" s="99"/>
      <c r="L303" s="99"/>
      <c r="M303" s="99"/>
      <c r="N303" s="99"/>
    </row>
    <row r="304" spans="1:14" s="50" customFormat="1" ht="21">
      <c r="A304" s="108"/>
      <c r="B304" s="119"/>
      <c r="C304" s="145"/>
      <c r="D304" s="111"/>
      <c r="E304" s="99"/>
      <c r="F304" s="99"/>
      <c r="G304" s="99"/>
      <c r="H304" s="99"/>
      <c r="I304" s="99"/>
      <c r="J304" s="99"/>
      <c r="K304" s="99"/>
      <c r="L304" s="99"/>
      <c r="M304" s="99"/>
      <c r="N304" s="99"/>
    </row>
    <row r="305" spans="1:14" s="50" customFormat="1" ht="21">
      <c r="A305" s="95" t="s">
        <v>268</v>
      </c>
      <c r="B305" s="96"/>
      <c r="C305" s="146"/>
      <c r="D305" s="149"/>
      <c r="E305" s="95"/>
      <c r="F305" s="99"/>
      <c r="G305" s="95"/>
      <c r="H305" s="95"/>
      <c r="I305" s="95"/>
      <c r="J305" s="95"/>
      <c r="K305" s="95"/>
      <c r="L305" s="95"/>
      <c r="M305" s="95"/>
      <c r="N305" s="95"/>
    </row>
    <row r="306" spans="1:14" s="50" customFormat="1" ht="21">
      <c r="A306" s="96" t="s">
        <v>421</v>
      </c>
      <c r="B306" s="96"/>
      <c r="C306" s="146"/>
      <c r="D306" s="149"/>
      <c r="E306" s="96"/>
      <c r="F306" s="99"/>
      <c r="G306" s="96"/>
      <c r="H306" s="96"/>
      <c r="I306" s="96"/>
      <c r="J306" s="96"/>
      <c r="K306" s="96"/>
      <c r="L306" s="96"/>
      <c r="M306" s="96"/>
      <c r="N306" s="96"/>
    </row>
    <row r="307" spans="1:14" s="50" customFormat="1" ht="21">
      <c r="A307" s="96" t="s">
        <v>1219</v>
      </c>
      <c r="B307" s="96"/>
      <c r="C307" s="146"/>
      <c r="D307" s="149"/>
      <c r="E307" s="96"/>
      <c r="F307" s="99"/>
      <c r="G307" s="96"/>
      <c r="H307" s="96"/>
      <c r="I307" s="96"/>
      <c r="J307" s="96"/>
      <c r="K307" s="96"/>
      <c r="L307" s="96"/>
      <c r="M307" s="96"/>
      <c r="N307" s="96"/>
    </row>
    <row r="308" spans="1:14" s="50" customFormat="1" ht="21">
      <c r="A308" s="99"/>
      <c r="B308" s="166" t="s">
        <v>283</v>
      </c>
      <c r="C308" s="166"/>
      <c r="D308" s="98"/>
      <c r="E308" s="99"/>
      <c r="F308" s="99"/>
      <c r="G308" s="99"/>
      <c r="H308" s="99"/>
      <c r="I308" s="99"/>
      <c r="J308" s="99"/>
      <c r="K308" s="99"/>
      <c r="L308" s="99"/>
      <c r="M308" s="99"/>
      <c r="N308" s="99"/>
    </row>
    <row r="309" spans="1:14" s="50" customFormat="1" ht="21">
      <c r="A309" s="100" t="s">
        <v>3</v>
      </c>
      <c r="B309" s="125" t="s">
        <v>260</v>
      </c>
      <c r="C309" s="135" t="s">
        <v>234</v>
      </c>
      <c r="D309" s="100" t="s">
        <v>235</v>
      </c>
      <c r="E309" s="99"/>
      <c r="F309" s="99"/>
      <c r="G309" s="99"/>
      <c r="H309" s="99"/>
      <c r="I309" s="99"/>
      <c r="J309" s="99"/>
      <c r="K309" s="99"/>
      <c r="L309" s="99"/>
      <c r="M309" s="99"/>
      <c r="N309" s="99"/>
    </row>
    <row r="310" spans="1:14" s="50" customFormat="1" ht="21">
      <c r="A310" s="101">
        <v>1</v>
      </c>
      <c r="B310" s="102" t="s">
        <v>417</v>
      </c>
      <c r="C310" s="103">
        <v>400</v>
      </c>
      <c r="D310" s="121" t="s">
        <v>265</v>
      </c>
      <c r="E310" s="99"/>
      <c r="F310" s="99"/>
      <c r="G310" s="99"/>
      <c r="H310" s="99"/>
      <c r="I310" s="99"/>
      <c r="J310" s="99"/>
      <c r="K310" s="99"/>
      <c r="L310" s="99"/>
      <c r="M310" s="99"/>
      <c r="N310" s="99"/>
    </row>
    <row r="311" spans="1:14" s="50" customFormat="1" ht="21">
      <c r="A311" s="101"/>
      <c r="B311" s="102"/>
      <c r="C311" s="103"/>
      <c r="D311" s="121"/>
      <c r="E311" s="99"/>
      <c r="F311" s="99"/>
      <c r="G311" s="99"/>
      <c r="H311" s="99"/>
      <c r="I311" s="99"/>
      <c r="J311" s="99"/>
      <c r="K311" s="99"/>
      <c r="L311" s="99"/>
      <c r="M311" s="99"/>
      <c r="N311" s="99"/>
    </row>
    <row r="312" spans="1:14" s="50" customFormat="1" ht="21">
      <c r="A312" s="101"/>
      <c r="B312" s="102"/>
      <c r="C312" s="103"/>
      <c r="D312" s="121"/>
      <c r="E312" s="99"/>
      <c r="F312" s="99"/>
      <c r="G312" s="99"/>
      <c r="H312" s="99"/>
      <c r="I312" s="99"/>
      <c r="J312" s="99"/>
      <c r="K312" s="99"/>
      <c r="L312" s="99"/>
      <c r="M312" s="99"/>
      <c r="N312" s="99"/>
    </row>
    <row r="313" spans="1:14" s="50" customFormat="1" ht="21">
      <c r="A313" s="101"/>
      <c r="B313" s="102"/>
      <c r="C313" s="103"/>
      <c r="D313" s="121"/>
      <c r="E313" s="99"/>
      <c r="F313" s="99"/>
      <c r="G313" s="99"/>
      <c r="H313" s="99"/>
      <c r="I313" s="99"/>
      <c r="J313" s="99"/>
      <c r="K313" s="99"/>
      <c r="L313" s="99"/>
      <c r="M313" s="99"/>
      <c r="N313" s="99"/>
    </row>
    <row r="314" spans="1:14" s="50" customFormat="1" ht="21.75" thickBot="1">
      <c r="A314" s="104" t="s">
        <v>184</v>
      </c>
      <c r="B314" s="127"/>
      <c r="C314" s="137">
        <f>SUM(C310:C313)</f>
        <v>400</v>
      </c>
      <c r="D314" s="105"/>
      <c r="E314" s="99"/>
      <c r="F314" s="99"/>
      <c r="G314" s="99"/>
      <c r="H314" s="99"/>
      <c r="I314" s="99"/>
      <c r="J314" s="99"/>
      <c r="K314" s="99"/>
      <c r="L314" s="99"/>
      <c r="M314" s="99"/>
      <c r="N314" s="99"/>
    </row>
    <row r="315" spans="1:14" s="50" customFormat="1" ht="21.75" thickTop="1">
      <c r="A315" s="108"/>
      <c r="B315" s="109"/>
      <c r="C315" s="111"/>
      <c r="D315" s="111"/>
      <c r="E315" s="99"/>
      <c r="F315" s="99"/>
      <c r="G315" s="99"/>
      <c r="H315" s="99"/>
      <c r="I315" s="99"/>
      <c r="J315" s="99"/>
      <c r="K315" s="99"/>
      <c r="L315" s="99"/>
      <c r="M315" s="99"/>
      <c r="N315" s="99"/>
    </row>
    <row r="316" spans="1:14" s="50" customFormat="1" ht="21">
      <c r="A316" s="108"/>
      <c r="B316" s="109"/>
      <c r="C316" s="111"/>
      <c r="D316" s="111"/>
      <c r="E316" s="99"/>
      <c r="F316" s="99"/>
      <c r="G316" s="99"/>
      <c r="H316" s="99"/>
      <c r="I316" s="99"/>
      <c r="J316" s="99"/>
      <c r="K316" s="99"/>
      <c r="L316" s="99"/>
      <c r="M316" s="99"/>
      <c r="N316" s="99"/>
    </row>
    <row r="317" spans="1:14" s="50" customFormat="1" ht="21">
      <c r="A317" s="170"/>
      <c r="B317" s="171"/>
      <c r="C317" s="171"/>
      <c r="D317" s="171"/>
      <c r="E317" s="99"/>
      <c r="F317" s="99"/>
      <c r="G317" s="99"/>
      <c r="H317" s="99"/>
      <c r="I317" s="99"/>
      <c r="J317" s="99"/>
      <c r="K317" s="99"/>
      <c r="L317" s="99"/>
      <c r="M317" s="99"/>
      <c r="N317" s="99"/>
    </row>
    <row r="318" spans="1:14" s="50" customFormat="1" ht="21">
      <c r="A318" s="108"/>
      <c r="B318" s="109"/>
      <c r="C318" s="111"/>
      <c r="D318" s="111"/>
      <c r="E318" s="99"/>
      <c r="F318" s="99"/>
      <c r="G318" s="99"/>
      <c r="H318" s="99"/>
      <c r="I318" s="99"/>
      <c r="J318" s="99"/>
      <c r="K318" s="99"/>
      <c r="L318" s="99"/>
      <c r="M318" s="99"/>
      <c r="N318" s="99"/>
    </row>
    <row r="319" spans="1:14" s="50" customFormat="1" ht="21">
      <c r="A319" s="108"/>
      <c r="B319" s="109"/>
      <c r="C319" s="111"/>
      <c r="D319" s="111"/>
      <c r="E319" s="99"/>
      <c r="F319" s="99"/>
      <c r="G319" s="99"/>
      <c r="H319" s="99"/>
      <c r="I319" s="99"/>
      <c r="J319" s="99"/>
      <c r="K319" s="99"/>
      <c r="L319" s="99"/>
      <c r="M319" s="99"/>
      <c r="N319" s="99"/>
    </row>
    <row r="320" spans="1:14" s="50" customFormat="1" ht="21">
      <c r="A320" s="176"/>
      <c r="B320" s="176"/>
      <c r="C320" s="176"/>
      <c r="D320" s="176"/>
      <c r="E320" s="99"/>
      <c r="F320" s="99"/>
      <c r="G320" s="99"/>
      <c r="H320" s="99"/>
      <c r="I320" s="99"/>
      <c r="J320" s="99"/>
      <c r="K320" s="99"/>
      <c r="L320" s="99"/>
      <c r="M320" s="99"/>
      <c r="N320" s="99"/>
    </row>
    <row r="321" spans="1:14" s="50" customFormat="1" ht="21">
      <c r="A321" s="97"/>
      <c r="B321" s="97"/>
      <c r="C321" s="97"/>
      <c r="D321" s="97"/>
      <c r="E321" s="99"/>
      <c r="F321" s="99"/>
      <c r="G321" s="99"/>
      <c r="H321" s="99"/>
      <c r="I321" s="99"/>
      <c r="J321" s="99"/>
      <c r="K321" s="99"/>
      <c r="L321" s="99"/>
      <c r="M321" s="99"/>
      <c r="N321" s="99"/>
    </row>
    <row r="322" spans="1:14" s="50" customFormat="1" ht="21">
      <c r="A322" s="97"/>
      <c r="B322" s="97"/>
      <c r="C322" s="97"/>
      <c r="D322" s="97"/>
      <c r="E322" s="99"/>
      <c r="F322" s="99"/>
      <c r="G322" s="99"/>
      <c r="H322" s="99"/>
      <c r="I322" s="99"/>
      <c r="J322" s="99"/>
      <c r="K322" s="99"/>
      <c r="L322" s="99"/>
      <c r="M322" s="99"/>
      <c r="N322" s="99"/>
    </row>
    <row r="323" spans="1:14" s="50" customFormat="1" ht="21">
      <c r="A323" s="97"/>
      <c r="B323" s="97"/>
      <c r="C323" s="97"/>
      <c r="D323" s="97"/>
      <c r="E323" s="99"/>
      <c r="F323" s="99"/>
      <c r="G323" s="99"/>
      <c r="H323" s="99"/>
      <c r="I323" s="99"/>
      <c r="J323" s="99"/>
      <c r="K323" s="99"/>
      <c r="L323" s="99"/>
      <c r="M323" s="99"/>
      <c r="N323" s="99"/>
    </row>
    <row r="324" spans="1:14" s="50" customFormat="1" ht="21">
      <c r="A324" s="97"/>
      <c r="B324" s="97"/>
      <c r="C324" s="97"/>
      <c r="D324" s="97"/>
      <c r="E324" s="99"/>
      <c r="F324" s="99"/>
      <c r="G324" s="99"/>
      <c r="H324" s="99"/>
      <c r="I324" s="99"/>
      <c r="J324" s="99"/>
      <c r="K324" s="99"/>
      <c r="L324" s="99"/>
      <c r="M324" s="99"/>
      <c r="N324" s="99"/>
    </row>
    <row r="325" spans="1:14" s="50" customFormat="1" ht="21">
      <c r="A325" s="97"/>
      <c r="B325" s="97"/>
      <c r="C325" s="97"/>
      <c r="D325" s="97"/>
      <c r="E325" s="99"/>
      <c r="F325" s="99"/>
      <c r="G325" s="99"/>
      <c r="H325" s="99"/>
      <c r="I325" s="99"/>
      <c r="J325" s="99"/>
      <c r="K325" s="99"/>
      <c r="L325" s="99"/>
      <c r="M325" s="99"/>
      <c r="N325" s="99"/>
    </row>
    <row r="326" spans="1:14" s="50" customFormat="1" ht="21">
      <c r="A326" s="97"/>
      <c r="B326" s="133"/>
      <c r="C326" s="147"/>
      <c r="D326" s="97"/>
      <c r="E326" s="99"/>
      <c r="F326" s="99"/>
      <c r="G326" s="99"/>
      <c r="H326" s="99"/>
      <c r="I326" s="99"/>
      <c r="J326" s="99"/>
      <c r="K326" s="99"/>
      <c r="L326" s="99"/>
      <c r="M326" s="99"/>
      <c r="N326" s="99"/>
    </row>
    <row r="327" spans="1:14" s="50" customFormat="1" ht="21">
      <c r="A327" s="97"/>
      <c r="B327" s="133"/>
      <c r="C327" s="147"/>
      <c r="D327" s="97"/>
      <c r="E327" s="99"/>
      <c r="F327" s="99"/>
      <c r="G327" s="99"/>
      <c r="H327" s="99"/>
      <c r="I327" s="99"/>
      <c r="J327" s="99"/>
      <c r="K327" s="99"/>
      <c r="L327" s="99"/>
      <c r="M327" s="99"/>
      <c r="N327" s="99"/>
    </row>
    <row r="328" spans="1:14" s="50" customFormat="1" ht="21">
      <c r="A328" s="97"/>
      <c r="B328" s="133"/>
      <c r="C328" s="147"/>
      <c r="D328" s="97"/>
      <c r="E328" s="99"/>
      <c r="F328" s="99"/>
      <c r="G328" s="99"/>
      <c r="H328" s="99"/>
      <c r="I328" s="99"/>
      <c r="J328" s="99"/>
      <c r="K328" s="99"/>
      <c r="L328" s="99"/>
      <c r="M328" s="99"/>
      <c r="N328" s="99"/>
    </row>
    <row r="329" spans="1:14" s="50" customFormat="1" ht="21">
      <c r="A329" s="97"/>
      <c r="B329" s="133"/>
      <c r="C329" s="147"/>
      <c r="D329" s="97"/>
      <c r="E329" s="99"/>
      <c r="F329" s="99"/>
      <c r="G329" s="99"/>
      <c r="H329" s="99"/>
      <c r="I329" s="99"/>
      <c r="J329" s="99"/>
      <c r="K329" s="99"/>
      <c r="L329" s="99"/>
      <c r="M329" s="99"/>
      <c r="N329" s="99"/>
    </row>
    <row r="330" spans="1:14" s="50" customFormat="1" ht="21">
      <c r="A330" s="97"/>
      <c r="B330" s="133"/>
      <c r="C330" s="147"/>
      <c r="D330" s="97"/>
      <c r="E330" s="99"/>
      <c r="F330" s="99"/>
      <c r="G330" s="99"/>
      <c r="H330" s="99"/>
      <c r="I330" s="99"/>
      <c r="J330" s="99"/>
      <c r="K330" s="99"/>
      <c r="L330" s="99"/>
      <c r="M330" s="99"/>
      <c r="N330" s="99"/>
    </row>
    <row r="331" spans="1:14" s="50" customFormat="1" ht="21">
      <c r="A331" s="97"/>
      <c r="B331" s="133"/>
      <c r="C331" s="147"/>
      <c r="D331" s="97"/>
      <c r="E331" s="99"/>
      <c r="F331" s="99"/>
      <c r="G331" s="99"/>
      <c r="H331" s="99"/>
      <c r="I331" s="99"/>
      <c r="J331" s="99"/>
      <c r="K331" s="99"/>
      <c r="L331" s="99"/>
      <c r="M331" s="99"/>
      <c r="N331" s="99"/>
    </row>
    <row r="332" spans="1:14" s="50" customFormat="1" ht="21">
      <c r="A332" s="97"/>
      <c r="B332" s="133"/>
      <c r="C332" s="147"/>
      <c r="D332" s="97"/>
      <c r="E332" s="99"/>
      <c r="F332" s="99"/>
      <c r="G332" s="99"/>
      <c r="H332" s="99"/>
      <c r="I332" s="99"/>
      <c r="J332" s="99"/>
      <c r="K332" s="99"/>
      <c r="L332" s="99"/>
      <c r="M332" s="99"/>
      <c r="N332" s="99"/>
    </row>
    <row r="343" spans="1:14" s="50" customFormat="1" ht="21">
      <c r="A343" s="99"/>
      <c r="B343" s="133"/>
      <c r="C343" s="147"/>
      <c r="D343" s="97"/>
      <c r="E343" s="99"/>
      <c r="F343" s="99"/>
      <c r="G343" s="99"/>
      <c r="H343" s="99"/>
      <c r="I343" s="99"/>
      <c r="J343" s="99"/>
      <c r="K343" s="99"/>
      <c r="L343" s="99"/>
      <c r="M343" s="99"/>
      <c r="N343" s="99"/>
    </row>
    <row r="344" spans="1:14" s="50" customFormat="1" ht="21">
      <c r="A344" s="99"/>
      <c r="B344" s="133"/>
      <c r="C344" s="147"/>
      <c r="D344" s="97"/>
      <c r="E344" s="99"/>
      <c r="F344" s="99"/>
      <c r="G344" s="99"/>
      <c r="H344" s="99"/>
      <c r="I344" s="99"/>
      <c r="J344" s="99"/>
      <c r="K344" s="99"/>
      <c r="L344" s="99"/>
      <c r="M344" s="99"/>
      <c r="N344" s="99"/>
    </row>
    <row r="345" spans="1:14" s="50" customFormat="1" ht="21">
      <c r="A345" s="176"/>
      <c r="B345" s="176"/>
      <c r="C345" s="176"/>
      <c r="D345" s="176"/>
      <c r="E345" s="99"/>
      <c r="F345" s="99"/>
      <c r="G345" s="99"/>
      <c r="H345" s="99"/>
      <c r="I345" s="99"/>
      <c r="J345" s="99"/>
      <c r="K345" s="99"/>
      <c r="L345" s="99"/>
      <c r="M345" s="99"/>
      <c r="N345" s="99"/>
    </row>
    <row r="346" spans="1:14" s="50" customFormat="1" ht="21">
      <c r="A346" s="176"/>
      <c r="B346" s="176"/>
      <c r="C346" s="176"/>
      <c r="D346" s="176"/>
      <c r="E346" s="99"/>
      <c r="F346" s="99"/>
      <c r="G346" s="99"/>
      <c r="H346" s="99"/>
      <c r="I346" s="99"/>
      <c r="J346" s="99"/>
      <c r="K346" s="99"/>
      <c r="L346" s="99"/>
      <c r="M346" s="99"/>
      <c r="N346" s="99"/>
    </row>
    <row r="347" spans="1:14" s="50" customFormat="1" ht="21">
      <c r="A347" s="176"/>
      <c r="B347" s="176"/>
      <c r="C347" s="176"/>
      <c r="D347" s="176"/>
      <c r="E347" s="99"/>
      <c r="F347" s="99"/>
      <c r="G347" s="99"/>
      <c r="H347" s="99"/>
      <c r="I347" s="99"/>
      <c r="J347" s="99"/>
      <c r="K347" s="99"/>
      <c r="L347" s="99"/>
      <c r="M347" s="99"/>
      <c r="N347" s="99"/>
    </row>
    <row r="348" spans="1:14" s="50" customFormat="1" ht="21">
      <c r="A348" s="97"/>
      <c r="B348" s="97"/>
      <c r="C348" s="97"/>
      <c r="D348" s="97"/>
      <c r="E348" s="99"/>
      <c r="F348" s="99"/>
      <c r="G348" s="99"/>
      <c r="H348" s="99"/>
      <c r="I348" s="99"/>
      <c r="J348" s="99"/>
      <c r="K348" s="99"/>
      <c r="L348" s="99"/>
      <c r="M348" s="99"/>
      <c r="N348" s="99"/>
    </row>
    <row r="349" spans="1:14" s="50" customFormat="1" ht="21">
      <c r="A349" s="176"/>
      <c r="B349" s="176"/>
      <c r="C349" s="176"/>
      <c r="D349" s="176"/>
      <c r="E349" s="99"/>
      <c r="F349" s="99"/>
      <c r="G349" s="99"/>
      <c r="H349" s="99"/>
      <c r="I349" s="99"/>
      <c r="J349" s="99"/>
      <c r="K349" s="99"/>
      <c r="L349" s="99"/>
      <c r="M349" s="99"/>
      <c r="N349" s="99"/>
    </row>
    <row r="350" spans="1:14" s="50" customFormat="1" ht="21">
      <c r="A350" s="176"/>
      <c r="B350" s="176"/>
      <c r="C350" s="176"/>
      <c r="D350" s="176"/>
      <c r="E350" s="99"/>
      <c r="F350" s="99"/>
      <c r="G350" s="99"/>
      <c r="H350" s="99"/>
      <c r="I350" s="99"/>
      <c r="J350" s="99"/>
      <c r="K350" s="99"/>
      <c r="L350" s="99"/>
      <c r="M350" s="99"/>
      <c r="N350" s="99"/>
    </row>
    <row r="351" spans="1:14" s="50" customFormat="1" ht="21">
      <c r="A351" s="176"/>
      <c r="B351" s="176"/>
      <c r="C351" s="176"/>
      <c r="D351" s="176"/>
      <c r="E351" s="99"/>
      <c r="F351" s="99"/>
      <c r="G351" s="99"/>
      <c r="H351" s="99"/>
      <c r="I351" s="99"/>
      <c r="J351" s="99"/>
      <c r="K351" s="99"/>
      <c r="L351" s="99"/>
      <c r="M351" s="99"/>
      <c r="N351" s="99"/>
    </row>
    <row r="352" spans="1:14" s="50" customFormat="1" ht="21">
      <c r="A352" s="97"/>
      <c r="B352" s="97"/>
      <c r="C352" s="97"/>
      <c r="D352" s="97"/>
      <c r="E352" s="99"/>
      <c r="F352" s="99"/>
      <c r="G352" s="99"/>
      <c r="H352" s="99"/>
      <c r="I352" s="99"/>
      <c r="J352" s="99"/>
      <c r="K352" s="99"/>
      <c r="L352" s="99"/>
      <c r="M352" s="99"/>
      <c r="N352" s="99"/>
    </row>
    <row r="353" spans="1:14" s="50" customFormat="1" ht="21">
      <c r="A353" s="176"/>
      <c r="B353" s="176"/>
      <c r="C353" s="176"/>
      <c r="D353" s="176"/>
      <c r="E353" s="99"/>
      <c r="F353" s="99"/>
      <c r="G353" s="99"/>
      <c r="H353" s="99"/>
      <c r="I353" s="99"/>
      <c r="J353" s="99"/>
      <c r="K353" s="99"/>
      <c r="L353" s="99"/>
      <c r="M353" s="99"/>
      <c r="N353" s="99"/>
    </row>
    <row r="354" spans="1:14" s="50" customFormat="1" ht="21">
      <c r="A354" s="176"/>
      <c r="B354" s="176"/>
      <c r="C354" s="176"/>
      <c r="D354" s="176"/>
      <c r="E354" s="99"/>
      <c r="F354" s="99"/>
      <c r="G354" s="99"/>
      <c r="H354" s="99"/>
      <c r="I354" s="99"/>
      <c r="J354" s="99"/>
      <c r="K354" s="99"/>
      <c r="L354" s="99"/>
      <c r="M354" s="99"/>
      <c r="N354" s="99"/>
    </row>
    <row r="355" spans="1:14" s="50" customFormat="1" ht="21">
      <c r="A355" s="176"/>
      <c r="B355" s="176"/>
      <c r="C355" s="176"/>
      <c r="D355" s="176"/>
      <c r="E355" s="99"/>
      <c r="F355" s="99"/>
      <c r="G355" s="99"/>
      <c r="H355" s="99"/>
      <c r="I355" s="99"/>
      <c r="J355" s="99"/>
      <c r="K355" s="99"/>
      <c r="L355" s="99"/>
      <c r="M355" s="99"/>
      <c r="N355" s="99"/>
    </row>
    <row r="356" spans="1:14" s="50" customFormat="1" ht="21">
      <c r="A356" s="97"/>
      <c r="B356" s="97"/>
      <c r="C356" s="97"/>
      <c r="D356" s="97"/>
      <c r="E356" s="99"/>
      <c r="F356" s="99"/>
      <c r="G356" s="99"/>
      <c r="H356" s="99"/>
      <c r="I356" s="99"/>
      <c r="J356" s="99"/>
      <c r="K356" s="99"/>
      <c r="L356" s="99"/>
      <c r="M356" s="99"/>
      <c r="N356" s="99"/>
    </row>
    <row r="357" spans="1:14" s="50" customFormat="1" ht="21">
      <c r="A357" s="176"/>
      <c r="B357" s="176"/>
      <c r="C357" s="176"/>
      <c r="D357" s="176"/>
      <c r="E357" s="99"/>
      <c r="F357" s="99"/>
      <c r="G357" s="99"/>
      <c r="H357" s="99"/>
      <c r="I357" s="99"/>
      <c r="J357" s="99"/>
      <c r="K357" s="99"/>
      <c r="L357" s="99"/>
      <c r="M357" s="99"/>
      <c r="N357" s="99"/>
    </row>
    <row r="358" spans="1:14" s="50" customFormat="1" ht="21">
      <c r="A358" s="176"/>
      <c r="B358" s="176"/>
      <c r="C358" s="176"/>
      <c r="D358" s="176"/>
      <c r="E358" s="99"/>
      <c r="F358" s="99"/>
      <c r="G358" s="99"/>
      <c r="H358" s="99"/>
      <c r="I358" s="99"/>
      <c r="J358" s="99"/>
      <c r="K358" s="99"/>
      <c r="L358" s="99"/>
      <c r="M358" s="99"/>
      <c r="N358" s="99"/>
    </row>
    <row r="359" spans="1:14" s="50" customFormat="1" ht="21">
      <c r="A359" s="176"/>
      <c r="B359" s="176"/>
      <c r="C359" s="176"/>
      <c r="D359" s="176"/>
      <c r="E359" s="99"/>
      <c r="F359" s="99"/>
      <c r="G359" s="99"/>
      <c r="H359" s="99"/>
      <c r="I359" s="99"/>
      <c r="J359" s="99"/>
      <c r="K359" s="99"/>
      <c r="L359" s="99"/>
      <c r="M359" s="99"/>
      <c r="N359" s="99"/>
    </row>
    <row r="360" spans="5:25" s="93" customFormat="1" ht="23.25"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</sheetData>
  <sheetProtection/>
  <mergeCells count="56">
    <mergeCell ref="A1:N1"/>
    <mergeCell ref="A2:N2"/>
    <mergeCell ref="A3:N3"/>
    <mergeCell ref="B4:C4"/>
    <mergeCell ref="B13:C13"/>
    <mergeCell ref="B16:C16"/>
    <mergeCell ref="B30:C30"/>
    <mergeCell ref="B37:C37"/>
    <mergeCell ref="A53:B53"/>
    <mergeCell ref="B54:C54"/>
    <mergeCell ref="A66:B66"/>
    <mergeCell ref="B73:C73"/>
    <mergeCell ref="A100:B100"/>
    <mergeCell ref="B101:C101"/>
    <mergeCell ref="A113:B113"/>
    <mergeCell ref="B114:C114"/>
    <mergeCell ref="A127:B127"/>
    <mergeCell ref="B129:C129"/>
    <mergeCell ref="B141:C141"/>
    <mergeCell ref="A147:B147"/>
    <mergeCell ref="B148:C148"/>
    <mergeCell ref="A170:B170"/>
    <mergeCell ref="B171:C171"/>
    <mergeCell ref="A193:B193"/>
    <mergeCell ref="B194:C194"/>
    <mergeCell ref="A210:B210"/>
    <mergeCell ref="B211:C211"/>
    <mergeCell ref="A227:B227"/>
    <mergeCell ref="B228:C228"/>
    <mergeCell ref="A249:B249"/>
    <mergeCell ref="B250:C250"/>
    <mergeCell ref="A255:B255"/>
    <mergeCell ref="C255:D255"/>
    <mergeCell ref="A257:D257"/>
    <mergeCell ref="A261:D261"/>
    <mergeCell ref="A284:D284"/>
    <mergeCell ref="A288:D288"/>
    <mergeCell ref="B292:C292"/>
    <mergeCell ref="B297:C297"/>
    <mergeCell ref="A302:B302"/>
    <mergeCell ref="C302:D302"/>
    <mergeCell ref="B308:C308"/>
    <mergeCell ref="A317:D317"/>
    <mergeCell ref="A320:D320"/>
    <mergeCell ref="A345:D345"/>
    <mergeCell ref="A346:D346"/>
    <mergeCell ref="A347:D347"/>
    <mergeCell ref="A349:D349"/>
    <mergeCell ref="A358:D358"/>
    <mergeCell ref="A359:D359"/>
    <mergeCell ref="A350:D350"/>
    <mergeCell ref="A351:D351"/>
    <mergeCell ref="A353:D353"/>
    <mergeCell ref="A354:D354"/>
    <mergeCell ref="A355:D355"/>
    <mergeCell ref="A357:D357"/>
  </mergeCells>
  <printOptions horizontalCentered="1"/>
  <pageMargins left="0.55" right="0.5" top="0.78" bottom="0.54" header="0.39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69"/>
  <sheetViews>
    <sheetView zoomScale="85" zoomScaleNormal="85" zoomScaleSheetLayoutView="75" zoomScalePageLayoutView="0" workbookViewId="0" topLeftCell="A387">
      <selection activeCell="A397" sqref="A397:IV423"/>
    </sheetView>
  </sheetViews>
  <sheetFormatPr defaultColWidth="9.140625" defaultRowHeight="12.75"/>
  <cols>
    <col min="1" max="1" width="8.140625" style="1" customWidth="1"/>
    <col min="2" max="2" width="33.140625" style="134" customWidth="1"/>
    <col min="3" max="3" width="22.140625" style="148" customWidth="1"/>
    <col min="4" max="4" width="27.7109375" style="93" customWidth="1"/>
    <col min="5" max="5" width="7.7109375" style="1" customWidth="1"/>
    <col min="6" max="6" width="14.7109375" style="1" customWidth="1"/>
    <col min="7" max="7" width="7.7109375" style="1" customWidth="1"/>
    <col min="8" max="8" width="7.8515625" style="1" customWidth="1"/>
    <col min="9" max="14" width="7.7109375" style="1" customWidth="1"/>
    <col min="15" max="15" width="7.00390625" style="1" customWidth="1"/>
    <col min="16" max="16" width="8.28125" style="1" customWidth="1"/>
    <col min="17" max="18" width="8.7109375" style="1" customWidth="1"/>
    <col min="19" max="20" width="9.140625" style="1" customWidth="1"/>
    <col min="21" max="21" width="11.140625" style="1" customWidth="1"/>
    <col min="22" max="16384" width="9.140625" style="1" customWidth="1"/>
  </cols>
  <sheetData>
    <row r="1" spans="1:18" s="50" customFormat="1" ht="24">
      <c r="A1" s="164" t="s">
        <v>268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94"/>
      <c r="P1" s="94"/>
      <c r="Q1" s="94"/>
      <c r="R1" s="94"/>
    </row>
    <row r="2" spans="1:18" s="50" customFormat="1" ht="24">
      <c r="A2" s="165" t="s">
        <v>280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94"/>
      <c r="P2" s="94"/>
      <c r="Q2" s="94"/>
      <c r="R2" s="94"/>
    </row>
    <row r="3" spans="1:18" s="50" customFormat="1" ht="24">
      <c r="A3" s="165" t="s">
        <v>831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94"/>
      <c r="P3" s="94"/>
      <c r="Q3" s="94"/>
      <c r="R3" s="94"/>
    </row>
    <row r="4" spans="1:14" s="50" customFormat="1" ht="24">
      <c r="A4" s="97"/>
      <c r="B4" s="166" t="s">
        <v>791</v>
      </c>
      <c r="C4" s="166"/>
      <c r="D4" s="98"/>
      <c r="E4" s="99"/>
      <c r="F4" s="99"/>
      <c r="G4" s="99"/>
      <c r="H4" s="99"/>
      <c r="I4" s="99"/>
      <c r="J4" s="99"/>
      <c r="K4" s="99"/>
      <c r="L4" s="99"/>
      <c r="M4" s="99"/>
      <c r="N4" s="99"/>
    </row>
    <row r="5" spans="1:14" s="50" customFormat="1" ht="24">
      <c r="A5" s="100" t="s">
        <v>3</v>
      </c>
      <c r="B5" s="100" t="s">
        <v>260</v>
      </c>
      <c r="C5" s="100" t="s">
        <v>234</v>
      </c>
      <c r="D5" s="100" t="s">
        <v>235</v>
      </c>
      <c r="E5" s="99"/>
      <c r="F5" s="99"/>
      <c r="G5" s="99"/>
      <c r="H5" s="99"/>
      <c r="I5" s="99"/>
      <c r="J5" s="99"/>
      <c r="K5" s="99"/>
      <c r="L5" s="99"/>
      <c r="M5" s="99"/>
      <c r="N5" s="99"/>
    </row>
    <row r="6" spans="1:14" s="50" customFormat="1" ht="24">
      <c r="A6" s="121">
        <v>1</v>
      </c>
      <c r="B6" s="102" t="s">
        <v>208</v>
      </c>
      <c r="C6" s="103">
        <v>72.2</v>
      </c>
      <c r="D6" s="121" t="s">
        <v>436</v>
      </c>
      <c r="E6" s="99"/>
      <c r="F6" s="99"/>
      <c r="G6" s="99"/>
      <c r="H6" s="99"/>
      <c r="I6" s="99"/>
      <c r="J6" s="99"/>
      <c r="K6" s="99"/>
      <c r="L6" s="99"/>
      <c r="M6" s="99"/>
      <c r="N6" s="99"/>
    </row>
    <row r="7" spans="1:14" s="50" customFormat="1" ht="24">
      <c r="A7" s="121">
        <v>2</v>
      </c>
      <c r="B7" s="102" t="s">
        <v>210</v>
      </c>
      <c r="C7" s="103">
        <v>108.6</v>
      </c>
      <c r="D7" s="121" t="s">
        <v>439</v>
      </c>
      <c r="E7" s="99"/>
      <c r="F7" s="99"/>
      <c r="G7" s="99"/>
      <c r="H7" s="99"/>
      <c r="I7" s="99"/>
      <c r="J7" s="99"/>
      <c r="K7" s="99"/>
      <c r="L7" s="99"/>
      <c r="M7" s="99"/>
      <c r="N7" s="99"/>
    </row>
    <row r="8" spans="1:14" s="50" customFormat="1" ht="24">
      <c r="A8" s="121">
        <v>3</v>
      </c>
      <c r="B8" s="102" t="s">
        <v>88</v>
      </c>
      <c r="C8" s="103">
        <v>170.8</v>
      </c>
      <c r="D8" s="121" t="s">
        <v>440</v>
      </c>
      <c r="E8" s="99"/>
      <c r="F8" s="99"/>
      <c r="G8" s="99"/>
      <c r="H8" s="99"/>
      <c r="I8" s="99"/>
      <c r="J8" s="99"/>
      <c r="K8" s="99"/>
      <c r="L8" s="99"/>
      <c r="M8" s="99"/>
      <c r="N8" s="99"/>
    </row>
    <row r="9" spans="1:14" s="50" customFormat="1" ht="24">
      <c r="A9" s="121">
        <v>4</v>
      </c>
      <c r="B9" s="126" t="s">
        <v>33</v>
      </c>
      <c r="C9" s="136">
        <v>131.8</v>
      </c>
      <c r="D9" s="121" t="s">
        <v>441</v>
      </c>
      <c r="E9" s="99"/>
      <c r="F9" s="99"/>
      <c r="G9" s="99"/>
      <c r="H9" s="99"/>
      <c r="I9" s="99"/>
      <c r="J9" s="99"/>
      <c r="K9" s="99"/>
      <c r="L9" s="99"/>
      <c r="M9" s="99"/>
      <c r="N9" s="99"/>
    </row>
    <row r="10" spans="1:14" s="50" customFormat="1" ht="24">
      <c r="A10" s="121">
        <v>5</v>
      </c>
      <c r="B10" s="126" t="s">
        <v>147</v>
      </c>
      <c r="C10" s="136">
        <v>91.5</v>
      </c>
      <c r="D10" s="121" t="s">
        <v>446</v>
      </c>
      <c r="E10" s="99"/>
      <c r="F10" s="99"/>
      <c r="G10" s="99"/>
      <c r="H10" s="99"/>
      <c r="I10" s="99"/>
      <c r="J10" s="99"/>
      <c r="K10" s="99"/>
      <c r="L10" s="99"/>
      <c r="M10" s="99"/>
      <c r="N10" s="99"/>
    </row>
    <row r="11" spans="1:14" s="50" customFormat="1" ht="24">
      <c r="A11" s="121">
        <v>6</v>
      </c>
      <c r="B11" s="126" t="s">
        <v>224</v>
      </c>
      <c r="C11" s="136">
        <v>109.8</v>
      </c>
      <c r="D11" s="121" t="s">
        <v>447</v>
      </c>
      <c r="E11" s="99"/>
      <c r="F11" s="99"/>
      <c r="G11" s="99"/>
      <c r="H11" s="99"/>
      <c r="I11" s="99"/>
      <c r="J11" s="99"/>
      <c r="K11" s="99"/>
      <c r="L11" s="99"/>
      <c r="M11" s="99"/>
      <c r="N11" s="99"/>
    </row>
    <row r="12" spans="1:14" s="50" customFormat="1" ht="24">
      <c r="A12" s="121">
        <v>7</v>
      </c>
      <c r="B12" s="102" t="s">
        <v>227</v>
      </c>
      <c r="C12" s="103">
        <v>109.5</v>
      </c>
      <c r="D12" s="121" t="s">
        <v>451</v>
      </c>
      <c r="E12" s="99"/>
      <c r="F12" s="99"/>
      <c r="G12" s="99"/>
      <c r="H12" s="99"/>
      <c r="I12" s="99"/>
      <c r="J12" s="99"/>
      <c r="K12" s="99"/>
      <c r="L12" s="99"/>
      <c r="M12" s="99"/>
      <c r="N12" s="99"/>
    </row>
    <row r="13" spans="1:14" s="50" customFormat="1" ht="24.75" thickBot="1">
      <c r="A13" s="104" t="s">
        <v>184</v>
      </c>
      <c r="B13" s="127"/>
      <c r="C13" s="137">
        <f>SUM(C6:C12)</f>
        <v>794.2</v>
      </c>
      <c r="D13" s="105"/>
      <c r="E13" s="99"/>
      <c r="F13" s="99"/>
      <c r="G13" s="99"/>
      <c r="H13" s="99"/>
      <c r="I13" s="99"/>
      <c r="J13" s="99"/>
      <c r="K13" s="99"/>
      <c r="L13" s="99"/>
      <c r="M13" s="99"/>
      <c r="N13" s="99"/>
    </row>
    <row r="14" spans="1:14" s="50" customFormat="1" ht="24.75" thickTop="1">
      <c r="A14" s="99"/>
      <c r="B14" s="166" t="s">
        <v>792</v>
      </c>
      <c r="C14" s="166"/>
      <c r="D14" s="98"/>
      <c r="E14" s="99"/>
      <c r="F14" s="99"/>
      <c r="G14" s="99"/>
      <c r="H14" s="99"/>
      <c r="I14" s="99"/>
      <c r="J14" s="99"/>
      <c r="K14" s="99"/>
      <c r="L14" s="99"/>
      <c r="M14" s="99"/>
      <c r="N14" s="99"/>
    </row>
    <row r="15" spans="1:14" s="50" customFormat="1" ht="24">
      <c r="A15" s="100" t="s">
        <v>3</v>
      </c>
      <c r="B15" s="100" t="s">
        <v>260</v>
      </c>
      <c r="C15" s="100" t="s">
        <v>234</v>
      </c>
      <c r="D15" s="100" t="s">
        <v>235</v>
      </c>
      <c r="E15" s="99"/>
      <c r="F15" s="99"/>
      <c r="G15" s="99"/>
      <c r="H15" s="99"/>
      <c r="I15" s="99"/>
      <c r="J15" s="99"/>
      <c r="K15" s="99"/>
      <c r="L15" s="99"/>
      <c r="M15" s="99"/>
      <c r="N15" s="99"/>
    </row>
    <row r="16" spans="1:14" s="50" customFormat="1" ht="24">
      <c r="A16" s="106" t="s">
        <v>212</v>
      </c>
      <c r="B16" s="128" t="s">
        <v>212</v>
      </c>
      <c r="C16" s="138" t="s">
        <v>212</v>
      </c>
      <c r="D16" s="106" t="s">
        <v>212</v>
      </c>
      <c r="E16" s="99"/>
      <c r="F16" s="99"/>
      <c r="G16" s="99"/>
      <c r="H16" s="99"/>
      <c r="I16" s="99"/>
      <c r="J16" s="99"/>
      <c r="K16" s="99"/>
      <c r="L16" s="99"/>
      <c r="M16" s="99"/>
      <c r="N16" s="99"/>
    </row>
    <row r="17" spans="1:13" s="50" customFormat="1" ht="24">
      <c r="A17" s="99"/>
      <c r="B17" s="166" t="s">
        <v>793</v>
      </c>
      <c r="C17" s="166"/>
      <c r="D17" s="98"/>
      <c r="E17" s="99"/>
      <c r="F17" s="99"/>
      <c r="G17" s="99"/>
      <c r="H17" s="99"/>
      <c r="I17" s="99"/>
      <c r="J17" s="99"/>
      <c r="K17" s="99"/>
      <c r="L17" s="99"/>
      <c r="M17" s="99"/>
    </row>
    <row r="18" spans="1:14" s="50" customFormat="1" ht="24">
      <c r="A18" s="100" t="s">
        <v>3</v>
      </c>
      <c r="B18" s="100" t="s">
        <v>260</v>
      </c>
      <c r="C18" s="100" t="s">
        <v>234</v>
      </c>
      <c r="D18" s="100" t="s">
        <v>235</v>
      </c>
      <c r="E18" s="99"/>
      <c r="F18" s="99"/>
      <c r="G18" s="99"/>
      <c r="H18" s="99"/>
      <c r="I18" s="99"/>
      <c r="J18" s="99"/>
      <c r="K18" s="99"/>
      <c r="L18" s="99"/>
      <c r="M18" s="99"/>
      <c r="N18" s="99"/>
    </row>
    <row r="19" spans="1:14" s="50" customFormat="1" ht="24">
      <c r="A19" s="121">
        <v>1</v>
      </c>
      <c r="B19" s="102" t="s">
        <v>213</v>
      </c>
      <c r="C19" s="103">
        <v>18.4</v>
      </c>
      <c r="D19" s="121" t="s">
        <v>452</v>
      </c>
      <c r="E19" s="99"/>
      <c r="F19" s="99"/>
      <c r="G19" s="99"/>
      <c r="H19" s="99"/>
      <c r="I19" s="99"/>
      <c r="J19" s="99"/>
      <c r="K19" s="99"/>
      <c r="L19" s="99"/>
      <c r="M19" s="99"/>
      <c r="N19" s="99"/>
    </row>
    <row r="20" spans="1:14" s="50" customFormat="1" ht="24">
      <c r="A20" s="121">
        <v>2</v>
      </c>
      <c r="B20" s="102" t="s">
        <v>214</v>
      </c>
      <c r="C20" s="103">
        <v>74.3</v>
      </c>
      <c r="D20" s="121" t="s">
        <v>453</v>
      </c>
      <c r="E20" s="99"/>
      <c r="F20" s="99"/>
      <c r="G20" s="99"/>
      <c r="H20" s="99"/>
      <c r="I20" s="99"/>
      <c r="J20" s="99"/>
      <c r="K20" s="99"/>
      <c r="L20" s="99"/>
      <c r="M20" s="99"/>
      <c r="N20" s="99"/>
    </row>
    <row r="21" spans="1:14" s="50" customFormat="1" ht="24">
      <c r="A21" s="121">
        <v>3</v>
      </c>
      <c r="B21" s="102" t="s">
        <v>215</v>
      </c>
      <c r="C21" s="103">
        <v>30.4</v>
      </c>
      <c r="D21" s="121" t="s">
        <v>454</v>
      </c>
      <c r="E21" s="99"/>
      <c r="F21" s="99"/>
      <c r="G21" s="99"/>
      <c r="H21" s="99"/>
      <c r="I21" s="99"/>
      <c r="J21" s="99"/>
      <c r="K21" s="99"/>
      <c r="L21" s="99"/>
      <c r="M21" s="99"/>
      <c r="N21" s="99"/>
    </row>
    <row r="22" spans="1:14" s="50" customFormat="1" ht="24">
      <c r="A22" s="121">
        <v>4</v>
      </c>
      <c r="B22" s="102" t="s">
        <v>216</v>
      </c>
      <c r="C22" s="103">
        <v>22.1</v>
      </c>
      <c r="D22" s="121" t="s">
        <v>455</v>
      </c>
      <c r="E22" s="99"/>
      <c r="F22" s="99"/>
      <c r="G22" s="99"/>
      <c r="H22" s="99"/>
      <c r="I22" s="99"/>
      <c r="J22" s="99"/>
      <c r="K22" s="99"/>
      <c r="L22" s="99"/>
      <c r="M22" s="99"/>
      <c r="N22" s="99"/>
    </row>
    <row r="23" spans="1:14" s="50" customFormat="1" ht="24">
      <c r="A23" s="121">
        <v>5</v>
      </c>
      <c r="B23" s="102" t="s">
        <v>217</v>
      </c>
      <c r="C23" s="103">
        <v>18.6</v>
      </c>
      <c r="D23" s="121" t="s">
        <v>456</v>
      </c>
      <c r="E23" s="99"/>
      <c r="F23" s="99"/>
      <c r="G23" s="99"/>
      <c r="H23" s="99"/>
      <c r="I23" s="99"/>
      <c r="J23" s="99"/>
      <c r="K23" s="99"/>
      <c r="L23" s="99"/>
      <c r="M23" s="99"/>
      <c r="N23" s="99"/>
    </row>
    <row r="24" spans="1:14" s="50" customFormat="1" ht="24">
      <c r="A24" s="121">
        <v>6</v>
      </c>
      <c r="B24" s="102" t="s">
        <v>218</v>
      </c>
      <c r="C24" s="103">
        <v>31.9</v>
      </c>
      <c r="D24" s="121" t="s">
        <v>457</v>
      </c>
      <c r="E24" s="99"/>
      <c r="F24" s="99"/>
      <c r="G24" s="99"/>
      <c r="H24" s="99"/>
      <c r="I24" s="99"/>
      <c r="J24" s="99"/>
      <c r="K24" s="99"/>
      <c r="L24" s="99"/>
      <c r="M24" s="99"/>
      <c r="N24" s="99"/>
    </row>
    <row r="25" spans="1:14" s="50" customFormat="1" ht="24">
      <c r="A25" s="121">
        <v>7</v>
      </c>
      <c r="B25" s="102" t="s">
        <v>219</v>
      </c>
      <c r="C25" s="139">
        <v>41.1</v>
      </c>
      <c r="D25" s="121" t="s">
        <v>832</v>
      </c>
      <c r="E25" s="99"/>
      <c r="F25" s="99"/>
      <c r="G25" s="99"/>
      <c r="H25" s="99"/>
      <c r="I25" s="99"/>
      <c r="J25" s="99"/>
      <c r="K25" s="99"/>
      <c r="L25" s="99"/>
      <c r="M25" s="99"/>
      <c r="N25" s="99"/>
    </row>
    <row r="26" spans="1:14" s="50" customFormat="1" ht="24">
      <c r="A26" s="121">
        <v>8</v>
      </c>
      <c r="B26" s="102" t="s">
        <v>276</v>
      </c>
      <c r="C26" s="103">
        <v>39.9</v>
      </c>
      <c r="D26" s="121" t="s">
        <v>458</v>
      </c>
      <c r="E26" s="99"/>
      <c r="F26" s="99"/>
      <c r="G26" s="99"/>
      <c r="H26" s="99"/>
      <c r="I26" s="99"/>
      <c r="J26" s="99"/>
      <c r="K26" s="99"/>
      <c r="L26" s="99"/>
      <c r="M26" s="99"/>
      <c r="N26" s="99"/>
    </row>
    <row r="27" spans="1:14" s="50" customFormat="1" ht="24">
      <c r="A27" s="121">
        <v>9</v>
      </c>
      <c r="B27" s="102" t="s">
        <v>225</v>
      </c>
      <c r="C27" s="103">
        <v>65.6</v>
      </c>
      <c r="D27" s="121" t="s">
        <v>459</v>
      </c>
      <c r="E27" s="99"/>
      <c r="F27" s="99"/>
      <c r="G27" s="99"/>
      <c r="H27" s="99"/>
      <c r="I27" s="99"/>
      <c r="J27" s="99"/>
      <c r="K27" s="99"/>
      <c r="L27" s="99"/>
      <c r="M27" s="99"/>
      <c r="N27" s="99"/>
    </row>
    <row r="28" spans="1:14" s="50" customFormat="1" ht="24">
      <c r="A28" s="121">
        <v>10</v>
      </c>
      <c r="B28" s="102" t="s">
        <v>228</v>
      </c>
      <c r="C28" s="103">
        <v>35.3</v>
      </c>
      <c r="D28" s="121" t="s">
        <v>460</v>
      </c>
      <c r="E28" s="99"/>
      <c r="F28" s="99"/>
      <c r="G28" s="99"/>
      <c r="H28" s="99"/>
      <c r="I28" s="99"/>
      <c r="J28" s="99"/>
      <c r="K28" s="99"/>
      <c r="L28" s="99"/>
      <c r="M28" s="99"/>
      <c r="N28" s="99"/>
    </row>
    <row r="29" spans="1:14" s="50" customFormat="1" ht="24">
      <c r="A29" s="121">
        <v>11</v>
      </c>
      <c r="B29" s="102" t="s">
        <v>229</v>
      </c>
      <c r="C29" s="136">
        <v>9.9</v>
      </c>
      <c r="D29" s="121" t="s">
        <v>461</v>
      </c>
      <c r="E29" s="99"/>
      <c r="F29" s="99"/>
      <c r="G29" s="99"/>
      <c r="H29" s="99"/>
      <c r="I29" s="99"/>
      <c r="J29" s="99"/>
      <c r="K29" s="99"/>
      <c r="L29" s="99"/>
      <c r="M29" s="99"/>
      <c r="N29" s="99"/>
    </row>
    <row r="30" spans="1:14" s="50" customFormat="1" ht="24">
      <c r="A30" s="121">
        <v>12</v>
      </c>
      <c r="B30" s="102" t="s">
        <v>230</v>
      </c>
      <c r="C30" s="103">
        <v>35</v>
      </c>
      <c r="D30" s="121" t="s">
        <v>462</v>
      </c>
      <c r="E30" s="99"/>
      <c r="F30" s="99"/>
      <c r="G30" s="99"/>
      <c r="H30" s="99"/>
      <c r="I30" s="99"/>
      <c r="J30" s="99"/>
      <c r="K30" s="99"/>
      <c r="L30" s="99"/>
      <c r="M30" s="99"/>
      <c r="N30" s="99"/>
    </row>
    <row r="31" spans="1:14" s="50" customFormat="1" ht="24.75" thickBot="1">
      <c r="A31" s="104" t="s">
        <v>184</v>
      </c>
      <c r="B31" s="127"/>
      <c r="C31" s="140">
        <f>SUM(C19:C30)</f>
        <v>422.49999999999994</v>
      </c>
      <c r="D31" s="105"/>
      <c r="E31" s="99"/>
      <c r="F31" s="99"/>
      <c r="G31" s="99"/>
      <c r="H31" s="99"/>
      <c r="I31" s="99"/>
      <c r="J31" s="99"/>
      <c r="K31" s="99"/>
      <c r="L31" s="99"/>
      <c r="M31" s="99"/>
      <c r="N31" s="99"/>
    </row>
    <row r="32" spans="1:14" s="50" customFormat="1" ht="24.75" thickTop="1">
      <c r="A32" s="99"/>
      <c r="B32" s="166" t="s">
        <v>794</v>
      </c>
      <c r="C32" s="166"/>
      <c r="D32" s="98"/>
      <c r="E32" s="99"/>
      <c r="F32" s="99"/>
      <c r="G32" s="99"/>
      <c r="H32" s="99"/>
      <c r="I32" s="99"/>
      <c r="J32" s="99"/>
      <c r="K32" s="99"/>
      <c r="L32" s="99"/>
      <c r="M32" s="99"/>
      <c r="N32" s="99"/>
    </row>
    <row r="33" spans="1:14" s="50" customFormat="1" ht="24">
      <c r="A33" s="100" t="s">
        <v>3</v>
      </c>
      <c r="B33" s="100" t="s">
        <v>260</v>
      </c>
      <c r="C33" s="100" t="s">
        <v>234</v>
      </c>
      <c r="D33" s="100" t="s">
        <v>235</v>
      </c>
      <c r="E33" s="99"/>
      <c r="F33" s="99"/>
      <c r="G33" s="99"/>
      <c r="H33" s="99"/>
      <c r="I33" s="99"/>
      <c r="J33" s="99"/>
      <c r="K33" s="99"/>
      <c r="L33" s="99"/>
      <c r="M33" s="99"/>
      <c r="N33" s="99"/>
    </row>
    <row r="34" spans="1:14" s="50" customFormat="1" ht="24">
      <c r="A34" s="121">
        <v>1</v>
      </c>
      <c r="B34" s="102" t="s">
        <v>213</v>
      </c>
      <c r="C34" s="141">
        <v>18.4</v>
      </c>
      <c r="D34" s="121" t="s">
        <v>464</v>
      </c>
      <c r="E34" s="99"/>
      <c r="F34" s="99"/>
      <c r="G34" s="99"/>
      <c r="H34" s="99"/>
      <c r="I34" s="99"/>
      <c r="J34" s="99"/>
      <c r="K34" s="99"/>
      <c r="L34" s="99"/>
      <c r="M34" s="99"/>
      <c r="N34" s="99"/>
    </row>
    <row r="35" spans="1:14" s="50" customFormat="1" ht="24">
      <c r="A35" s="121">
        <v>2</v>
      </c>
      <c r="B35" s="102" t="s">
        <v>214</v>
      </c>
      <c r="C35" s="141">
        <v>74.3</v>
      </c>
      <c r="D35" s="121" t="s">
        <v>465</v>
      </c>
      <c r="E35" s="99"/>
      <c r="F35" s="99"/>
      <c r="G35" s="99"/>
      <c r="H35" s="99"/>
      <c r="I35" s="99"/>
      <c r="J35" s="99"/>
      <c r="K35" s="99"/>
      <c r="L35" s="99"/>
      <c r="M35" s="99"/>
      <c r="N35" s="99"/>
    </row>
    <row r="36" ht="24">
      <c r="C36" s="141">
        <f>SUM(C34:C35)</f>
        <v>92.69999999999999</v>
      </c>
    </row>
    <row r="37" spans="1:14" s="50" customFormat="1" ht="24">
      <c r="A37" s="99"/>
      <c r="B37" s="166" t="s">
        <v>794</v>
      </c>
      <c r="C37" s="166"/>
      <c r="D37" s="98"/>
      <c r="E37" s="99"/>
      <c r="F37" s="99"/>
      <c r="G37" s="99"/>
      <c r="H37" s="99"/>
      <c r="I37" s="99"/>
      <c r="J37" s="99"/>
      <c r="K37" s="99"/>
      <c r="L37" s="99"/>
      <c r="M37" s="99"/>
      <c r="N37" s="99"/>
    </row>
    <row r="38" spans="1:14" s="50" customFormat="1" ht="24">
      <c r="A38" s="100" t="s">
        <v>3</v>
      </c>
      <c r="B38" s="100" t="s">
        <v>260</v>
      </c>
      <c r="C38" s="100" t="s">
        <v>234</v>
      </c>
      <c r="D38" s="100" t="s">
        <v>235</v>
      </c>
      <c r="E38" s="99"/>
      <c r="F38" s="99"/>
      <c r="G38" s="99"/>
      <c r="H38" s="99"/>
      <c r="I38" s="99"/>
      <c r="J38" s="99"/>
      <c r="K38" s="99"/>
      <c r="L38" s="99"/>
      <c r="M38" s="99"/>
      <c r="N38" s="99"/>
    </row>
    <row r="39" spans="1:14" s="50" customFormat="1" ht="24">
      <c r="A39" s="121">
        <v>3</v>
      </c>
      <c r="B39" s="131" t="s">
        <v>215</v>
      </c>
      <c r="C39" s="153">
        <v>30.4</v>
      </c>
      <c r="D39" s="121" t="s">
        <v>466</v>
      </c>
      <c r="E39" s="99"/>
      <c r="F39" s="99"/>
      <c r="G39" s="99"/>
      <c r="H39" s="99"/>
      <c r="I39" s="99"/>
      <c r="J39" s="99"/>
      <c r="K39" s="99"/>
      <c r="L39" s="99"/>
      <c r="M39" s="99"/>
      <c r="N39" s="99"/>
    </row>
    <row r="40" spans="1:14" s="50" customFormat="1" ht="24">
      <c r="A40" s="121">
        <v>4</v>
      </c>
      <c r="B40" s="102" t="s">
        <v>216</v>
      </c>
      <c r="C40" s="141">
        <v>22.1</v>
      </c>
      <c r="D40" s="121" t="s">
        <v>467</v>
      </c>
      <c r="E40" s="99"/>
      <c r="F40" s="99"/>
      <c r="G40" s="99"/>
      <c r="H40" s="99"/>
      <c r="I40" s="99"/>
      <c r="J40" s="99"/>
      <c r="K40" s="99"/>
      <c r="L40" s="99"/>
      <c r="M40" s="99"/>
      <c r="N40" s="99"/>
    </row>
    <row r="41" spans="1:14" s="50" customFormat="1" ht="24">
      <c r="A41" s="121">
        <v>5</v>
      </c>
      <c r="B41" s="102" t="s">
        <v>217</v>
      </c>
      <c r="C41" s="112">
        <v>18.6</v>
      </c>
      <c r="D41" s="121" t="s">
        <v>468</v>
      </c>
      <c r="E41" s="99"/>
      <c r="F41" s="99"/>
      <c r="G41" s="99"/>
      <c r="H41" s="99"/>
      <c r="I41" s="99"/>
      <c r="J41" s="99"/>
      <c r="K41" s="99"/>
      <c r="L41" s="99"/>
      <c r="M41" s="99"/>
      <c r="N41" s="99"/>
    </row>
    <row r="42" spans="1:14" s="50" customFormat="1" ht="24">
      <c r="A42" s="121">
        <v>6</v>
      </c>
      <c r="B42" s="102" t="s">
        <v>218</v>
      </c>
      <c r="C42" s="112">
        <v>31.9</v>
      </c>
      <c r="D42" s="121" t="s">
        <v>469</v>
      </c>
      <c r="E42" s="99"/>
      <c r="F42" s="99"/>
      <c r="G42" s="99"/>
      <c r="H42" s="99"/>
      <c r="I42" s="99"/>
      <c r="J42" s="99"/>
      <c r="K42" s="99"/>
      <c r="L42" s="99"/>
      <c r="M42" s="99"/>
      <c r="N42" s="99"/>
    </row>
    <row r="43" spans="1:14" s="50" customFormat="1" ht="24">
      <c r="A43" s="121">
        <v>7</v>
      </c>
      <c r="B43" s="102" t="s">
        <v>219</v>
      </c>
      <c r="C43" s="139">
        <v>62.5</v>
      </c>
      <c r="D43" s="121" t="s">
        <v>470</v>
      </c>
      <c r="E43" s="99"/>
      <c r="F43" s="99"/>
      <c r="G43" s="99"/>
      <c r="H43" s="99"/>
      <c r="I43" s="99"/>
      <c r="J43" s="99"/>
      <c r="K43" s="99"/>
      <c r="L43" s="99"/>
      <c r="M43" s="99"/>
      <c r="N43" s="99"/>
    </row>
    <row r="44" spans="1:14" s="50" customFormat="1" ht="24">
      <c r="A44" s="121">
        <v>8</v>
      </c>
      <c r="B44" s="102" t="s">
        <v>250</v>
      </c>
      <c r="C44" s="139">
        <v>25.1</v>
      </c>
      <c r="D44" s="121" t="s">
        <v>471</v>
      </c>
      <c r="E44" s="99"/>
      <c r="F44" s="99"/>
      <c r="G44" s="99"/>
      <c r="H44" s="99"/>
      <c r="I44" s="99"/>
      <c r="J44" s="99"/>
      <c r="K44" s="99"/>
      <c r="L44" s="99"/>
      <c r="M44" s="99"/>
      <c r="N44" s="99"/>
    </row>
    <row r="45" spans="1:14" s="50" customFormat="1" ht="24">
      <c r="A45" s="121">
        <v>9</v>
      </c>
      <c r="B45" s="102" t="s">
        <v>251</v>
      </c>
      <c r="C45" s="139">
        <v>45.1</v>
      </c>
      <c r="D45" s="121" t="s">
        <v>472</v>
      </c>
      <c r="E45" s="99"/>
      <c r="F45" s="99"/>
      <c r="G45" s="99"/>
      <c r="H45" s="99"/>
      <c r="I45" s="99"/>
      <c r="J45" s="99"/>
      <c r="K45" s="99"/>
      <c r="L45" s="99"/>
      <c r="M45" s="99"/>
      <c r="N45" s="99"/>
    </row>
    <row r="46" spans="1:14" s="50" customFormat="1" ht="24">
      <c r="A46" s="121">
        <v>10</v>
      </c>
      <c r="B46" s="102" t="s">
        <v>221</v>
      </c>
      <c r="C46" s="139">
        <v>39.9</v>
      </c>
      <c r="D46" s="121" t="s">
        <v>473</v>
      </c>
      <c r="E46" s="99"/>
      <c r="F46" s="99"/>
      <c r="G46" s="99"/>
      <c r="H46" s="99"/>
      <c r="I46" s="99"/>
      <c r="J46" s="99"/>
      <c r="K46" s="99"/>
      <c r="L46" s="99"/>
      <c r="M46" s="99"/>
      <c r="N46" s="99"/>
    </row>
    <row r="47" spans="1:14" s="50" customFormat="1" ht="24">
      <c r="A47" s="121">
        <v>11</v>
      </c>
      <c r="B47" s="102" t="s">
        <v>225</v>
      </c>
      <c r="C47" s="139">
        <v>65.6</v>
      </c>
      <c r="D47" s="121" t="s">
        <v>459</v>
      </c>
      <c r="E47" s="99"/>
      <c r="F47" s="99"/>
      <c r="G47" s="99"/>
      <c r="H47" s="99"/>
      <c r="I47" s="99"/>
      <c r="J47" s="99"/>
      <c r="K47" s="99"/>
      <c r="L47" s="99"/>
      <c r="M47" s="99"/>
      <c r="N47" s="99"/>
    </row>
    <row r="48" spans="1:14" s="50" customFormat="1" ht="24">
      <c r="A48" s="121">
        <v>12</v>
      </c>
      <c r="B48" s="102" t="s">
        <v>253</v>
      </c>
      <c r="C48" s="139">
        <v>44.8</v>
      </c>
      <c r="D48" s="121" t="s">
        <v>474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</row>
    <row r="49" spans="1:14" s="50" customFormat="1" ht="24">
      <c r="A49" s="121">
        <v>13</v>
      </c>
      <c r="B49" s="102" t="s">
        <v>252</v>
      </c>
      <c r="C49" s="139">
        <v>45.2</v>
      </c>
      <c r="D49" s="121" t="s">
        <v>474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</row>
    <row r="50" spans="1:14" s="50" customFormat="1" ht="24">
      <c r="A50" s="121">
        <v>14</v>
      </c>
      <c r="B50" s="102" t="s">
        <v>257</v>
      </c>
      <c r="C50" s="139">
        <v>25.4</v>
      </c>
      <c r="D50" s="121" t="s">
        <v>475</v>
      </c>
      <c r="E50" s="99"/>
      <c r="F50" s="99"/>
      <c r="G50" s="99"/>
      <c r="H50" s="99"/>
      <c r="I50" s="99"/>
      <c r="J50" s="99"/>
      <c r="K50" s="99"/>
      <c r="L50" s="99"/>
      <c r="M50" s="99"/>
      <c r="N50" s="99"/>
    </row>
    <row r="51" spans="1:14" s="50" customFormat="1" ht="24">
      <c r="A51" s="121">
        <v>15</v>
      </c>
      <c r="B51" s="102" t="s">
        <v>228</v>
      </c>
      <c r="C51" s="103">
        <v>35.3</v>
      </c>
      <c r="D51" s="121" t="s">
        <v>460</v>
      </c>
      <c r="E51" s="99"/>
      <c r="F51" s="99"/>
      <c r="G51" s="99"/>
      <c r="H51" s="99"/>
      <c r="I51" s="99"/>
      <c r="J51" s="99"/>
      <c r="K51" s="99"/>
      <c r="L51" s="99"/>
      <c r="M51" s="99"/>
      <c r="N51" s="99"/>
    </row>
    <row r="52" spans="1:14" s="50" customFormat="1" ht="24">
      <c r="A52" s="121">
        <v>16</v>
      </c>
      <c r="B52" s="129" t="s">
        <v>229</v>
      </c>
      <c r="C52" s="142">
        <v>9.9</v>
      </c>
      <c r="D52" s="123" t="s">
        <v>461</v>
      </c>
      <c r="E52" s="99"/>
      <c r="F52" s="99"/>
      <c r="G52" s="99"/>
      <c r="H52" s="99"/>
      <c r="I52" s="99"/>
      <c r="J52" s="99"/>
      <c r="K52" s="99"/>
      <c r="L52" s="99"/>
      <c r="M52" s="99"/>
      <c r="N52" s="99"/>
    </row>
    <row r="53" spans="1:14" s="50" customFormat="1" ht="24">
      <c r="A53" s="121">
        <v>17</v>
      </c>
      <c r="B53" s="102" t="s">
        <v>230</v>
      </c>
      <c r="C53" s="103">
        <v>35</v>
      </c>
      <c r="D53" s="121" t="s">
        <v>462</v>
      </c>
      <c r="E53" s="99"/>
      <c r="F53" s="99"/>
      <c r="G53" s="99"/>
      <c r="H53" s="99"/>
      <c r="I53" s="99"/>
      <c r="J53" s="99"/>
      <c r="K53" s="99"/>
      <c r="L53" s="99"/>
      <c r="M53" s="99"/>
      <c r="N53" s="99"/>
    </row>
    <row r="54" spans="1:14" s="50" customFormat="1" ht="24">
      <c r="A54" s="121">
        <v>18</v>
      </c>
      <c r="B54" s="102" t="s">
        <v>258</v>
      </c>
      <c r="C54" s="139">
        <v>12.3</v>
      </c>
      <c r="D54" s="121" t="s">
        <v>476</v>
      </c>
      <c r="E54" s="99"/>
      <c r="F54" s="99"/>
      <c r="G54" s="99"/>
      <c r="H54" s="99"/>
      <c r="I54" s="99"/>
      <c r="J54" s="99"/>
      <c r="K54" s="99"/>
      <c r="L54" s="99"/>
      <c r="M54" s="99"/>
      <c r="N54" s="99"/>
    </row>
    <row r="55" spans="1:14" s="50" customFormat="1" ht="24">
      <c r="A55" s="121">
        <v>19</v>
      </c>
      <c r="B55" s="102" t="s">
        <v>182</v>
      </c>
      <c r="C55" s="143">
        <v>116.5</v>
      </c>
      <c r="D55" s="121" t="s">
        <v>477</v>
      </c>
      <c r="E55" s="99"/>
      <c r="F55" s="99"/>
      <c r="G55" s="99"/>
      <c r="H55" s="99"/>
      <c r="I55" s="99"/>
      <c r="J55" s="99"/>
      <c r="K55" s="99"/>
      <c r="L55" s="99"/>
      <c r="M55" s="99"/>
      <c r="N55" s="99"/>
    </row>
    <row r="56" spans="1:14" s="50" customFormat="1" ht="24.75" thickBot="1">
      <c r="A56" s="167" t="s">
        <v>184</v>
      </c>
      <c r="B56" s="168"/>
      <c r="C56" s="137">
        <f>SUM(C39:C55)</f>
        <v>665.5999999999999</v>
      </c>
      <c r="D56" s="107">
        <f>C36+C56</f>
        <v>758.3</v>
      </c>
      <c r="E56" s="99"/>
      <c r="F56" s="99"/>
      <c r="G56" s="99"/>
      <c r="H56" s="99"/>
      <c r="I56" s="99"/>
      <c r="J56" s="99"/>
      <c r="K56" s="99"/>
      <c r="L56" s="99"/>
      <c r="M56" s="99"/>
      <c r="N56" s="99"/>
    </row>
    <row r="57" spans="1:14" s="50" customFormat="1" ht="24.75" thickTop="1">
      <c r="A57" s="109"/>
      <c r="B57" s="169" t="s">
        <v>795</v>
      </c>
      <c r="C57" s="169"/>
      <c r="D57" s="120"/>
      <c r="E57" s="99"/>
      <c r="F57" s="99"/>
      <c r="G57" s="99"/>
      <c r="H57" s="99"/>
      <c r="I57" s="99"/>
      <c r="J57" s="99"/>
      <c r="K57" s="99"/>
      <c r="L57" s="99"/>
      <c r="M57" s="99"/>
      <c r="N57" s="99"/>
    </row>
    <row r="58" spans="1:14" s="50" customFormat="1" ht="24">
      <c r="A58" s="100" t="s">
        <v>3</v>
      </c>
      <c r="B58" s="100" t="s">
        <v>260</v>
      </c>
      <c r="C58" s="100" t="s">
        <v>234</v>
      </c>
      <c r="D58" s="100" t="s">
        <v>235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</row>
    <row r="59" spans="1:14" s="50" customFormat="1" ht="24">
      <c r="A59" s="121">
        <v>1</v>
      </c>
      <c r="B59" s="115" t="s">
        <v>213</v>
      </c>
      <c r="C59" s="103">
        <v>18.4</v>
      </c>
      <c r="D59" s="122" t="s">
        <v>478</v>
      </c>
      <c r="E59" s="99"/>
      <c r="F59" s="99"/>
      <c r="G59" s="99"/>
      <c r="H59" s="99"/>
      <c r="I59" s="99"/>
      <c r="J59" s="99"/>
      <c r="K59" s="99"/>
      <c r="L59" s="99"/>
      <c r="M59" s="99"/>
      <c r="N59" s="99"/>
    </row>
    <row r="60" spans="1:14" s="50" customFormat="1" ht="24">
      <c r="A60" s="121">
        <v>2</v>
      </c>
      <c r="B60" s="115" t="s">
        <v>214</v>
      </c>
      <c r="C60" s="141">
        <v>74.3</v>
      </c>
      <c r="D60" s="122" t="s">
        <v>479</v>
      </c>
      <c r="E60" s="99"/>
      <c r="F60" s="99"/>
      <c r="G60" s="99"/>
      <c r="H60" s="99"/>
      <c r="I60" s="99"/>
      <c r="J60" s="99"/>
      <c r="K60" s="99"/>
      <c r="L60" s="99"/>
      <c r="M60" s="99"/>
      <c r="N60" s="99"/>
    </row>
    <row r="61" spans="1:14" s="50" customFormat="1" ht="24">
      <c r="A61" s="121">
        <v>3</v>
      </c>
      <c r="B61" s="115" t="s">
        <v>215</v>
      </c>
      <c r="C61" s="141">
        <v>30.4</v>
      </c>
      <c r="D61" s="122" t="s">
        <v>480</v>
      </c>
      <c r="E61" s="99"/>
      <c r="F61" s="99"/>
      <c r="G61" s="99"/>
      <c r="H61" s="99"/>
      <c r="I61" s="99"/>
      <c r="J61" s="99"/>
      <c r="K61" s="99"/>
      <c r="L61" s="99"/>
      <c r="M61" s="99"/>
      <c r="N61" s="99"/>
    </row>
    <row r="62" spans="1:14" s="50" customFormat="1" ht="24">
      <c r="A62" s="121">
        <v>4</v>
      </c>
      <c r="B62" s="115" t="s">
        <v>216</v>
      </c>
      <c r="C62" s="112">
        <v>22.1</v>
      </c>
      <c r="D62" s="122" t="s">
        <v>481</v>
      </c>
      <c r="E62" s="99"/>
      <c r="F62" s="99"/>
      <c r="G62" s="99"/>
      <c r="H62" s="99"/>
      <c r="I62" s="99"/>
      <c r="J62" s="99"/>
      <c r="K62" s="99"/>
      <c r="L62" s="99"/>
      <c r="M62" s="99"/>
      <c r="N62" s="99"/>
    </row>
    <row r="63" spans="1:14" s="50" customFormat="1" ht="24">
      <c r="A63" s="121">
        <v>5</v>
      </c>
      <c r="B63" s="115" t="s">
        <v>295</v>
      </c>
      <c r="C63" s="139">
        <v>26.4</v>
      </c>
      <c r="D63" s="122" t="s">
        <v>483</v>
      </c>
      <c r="E63" s="99"/>
      <c r="F63" s="99"/>
      <c r="G63" s="99"/>
      <c r="H63" s="99"/>
      <c r="I63" s="99"/>
      <c r="J63" s="99"/>
      <c r="K63" s="99"/>
      <c r="L63" s="99"/>
      <c r="M63" s="99"/>
      <c r="N63" s="99"/>
    </row>
    <row r="64" spans="1:14" s="50" customFormat="1" ht="24">
      <c r="A64" s="121">
        <v>6</v>
      </c>
      <c r="B64" s="115" t="s">
        <v>300</v>
      </c>
      <c r="C64" s="139">
        <v>46.6</v>
      </c>
      <c r="D64" s="122" t="s">
        <v>484</v>
      </c>
      <c r="E64" s="99"/>
      <c r="F64" s="99"/>
      <c r="G64" s="99"/>
      <c r="H64" s="99"/>
      <c r="I64" s="99"/>
      <c r="J64" s="99"/>
      <c r="K64" s="99"/>
      <c r="L64" s="99"/>
      <c r="M64" s="99"/>
      <c r="N64" s="99"/>
    </row>
    <row r="65" spans="1:14" s="50" customFormat="1" ht="24">
      <c r="A65" s="121">
        <v>7</v>
      </c>
      <c r="B65" s="115" t="s">
        <v>217</v>
      </c>
      <c r="C65" s="139">
        <v>18.6</v>
      </c>
      <c r="D65" s="122" t="s">
        <v>485</v>
      </c>
      <c r="E65" s="99"/>
      <c r="F65" s="99"/>
      <c r="G65" s="99"/>
      <c r="H65" s="99"/>
      <c r="I65" s="99"/>
      <c r="J65" s="99"/>
      <c r="K65" s="99"/>
      <c r="L65" s="99"/>
      <c r="M65" s="99"/>
      <c r="N65" s="99"/>
    </row>
    <row r="66" spans="1:14" s="50" customFormat="1" ht="24">
      <c r="A66" s="121">
        <v>8</v>
      </c>
      <c r="B66" s="130" t="s">
        <v>218</v>
      </c>
      <c r="C66" s="139">
        <v>31.9</v>
      </c>
      <c r="D66" s="124" t="s">
        <v>486</v>
      </c>
      <c r="E66" s="99"/>
      <c r="F66" s="99"/>
      <c r="G66" s="99"/>
      <c r="H66" s="99"/>
      <c r="I66" s="99"/>
      <c r="J66" s="99"/>
      <c r="K66" s="99"/>
      <c r="L66" s="99"/>
      <c r="M66" s="99"/>
      <c r="N66" s="99"/>
    </row>
    <row r="67" spans="1:14" s="50" customFormat="1" ht="24">
      <c r="A67" s="121">
        <v>9</v>
      </c>
      <c r="B67" s="115" t="s">
        <v>65</v>
      </c>
      <c r="C67" s="103">
        <v>18.6</v>
      </c>
      <c r="D67" s="122" t="s">
        <v>488</v>
      </c>
      <c r="E67" s="99"/>
      <c r="F67" s="99"/>
      <c r="G67" s="99"/>
      <c r="H67" s="99"/>
      <c r="I67" s="99"/>
      <c r="J67" s="99"/>
      <c r="K67" s="99"/>
      <c r="L67" s="99"/>
      <c r="M67" s="99"/>
      <c r="N67" s="99"/>
    </row>
    <row r="68" spans="1:14" s="50" customFormat="1" ht="24">
      <c r="A68" s="121">
        <v>10</v>
      </c>
      <c r="B68" s="115" t="s">
        <v>305</v>
      </c>
      <c r="C68" s="103">
        <v>15.5</v>
      </c>
      <c r="D68" s="122" t="s">
        <v>489</v>
      </c>
      <c r="E68" s="99"/>
      <c r="F68" s="99"/>
      <c r="G68" s="99"/>
      <c r="H68" s="99"/>
      <c r="I68" s="99"/>
      <c r="J68" s="99"/>
      <c r="K68" s="99"/>
      <c r="L68" s="99"/>
      <c r="M68" s="99"/>
      <c r="N68" s="99"/>
    </row>
    <row r="69" spans="1:14" s="50" customFormat="1" ht="24">
      <c r="A69" s="121">
        <v>11</v>
      </c>
      <c r="B69" s="115" t="s">
        <v>250</v>
      </c>
      <c r="C69" s="139">
        <v>25.1</v>
      </c>
      <c r="D69" s="122" t="s">
        <v>491</v>
      </c>
      <c r="E69" s="99"/>
      <c r="F69" s="99"/>
      <c r="G69" s="99"/>
      <c r="H69" s="99"/>
      <c r="I69" s="99"/>
      <c r="J69" s="99"/>
      <c r="K69" s="99"/>
      <c r="L69" s="99"/>
      <c r="M69" s="99"/>
      <c r="N69" s="99"/>
    </row>
    <row r="70" spans="1:14" s="50" customFormat="1" ht="24">
      <c r="A70" s="121">
        <v>12</v>
      </c>
      <c r="B70" s="115" t="s">
        <v>312</v>
      </c>
      <c r="C70" s="141">
        <v>44.5</v>
      </c>
      <c r="D70" s="122" t="s">
        <v>492</v>
      </c>
      <c r="E70" s="99"/>
      <c r="F70" s="99"/>
      <c r="G70" s="99"/>
      <c r="H70" s="99"/>
      <c r="I70" s="99"/>
      <c r="J70" s="99"/>
      <c r="K70" s="99"/>
      <c r="L70" s="99"/>
      <c r="M70" s="99"/>
      <c r="N70" s="99"/>
    </row>
    <row r="71" spans="1:14" s="50" customFormat="1" ht="24">
      <c r="A71" s="121">
        <v>13</v>
      </c>
      <c r="B71" s="115" t="s">
        <v>219</v>
      </c>
      <c r="C71" s="141">
        <v>62.5</v>
      </c>
      <c r="D71" s="122" t="s">
        <v>494</v>
      </c>
      <c r="E71" s="99"/>
      <c r="F71" s="99"/>
      <c r="G71" s="99"/>
      <c r="H71" s="99"/>
      <c r="I71" s="99"/>
      <c r="J71" s="99"/>
      <c r="K71" s="99"/>
      <c r="L71" s="99"/>
      <c r="M71" s="99"/>
      <c r="N71" s="99"/>
    </row>
    <row r="72" spans="1:14" s="50" customFormat="1" ht="24">
      <c r="A72" s="170"/>
      <c r="B72" s="170"/>
      <c r="C72" s="141">
        <f>SUM(C59:C71)</f>
        <v>434.90000000000003</v>
      </c>
      <c r="D72" s="109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50" customFormat="1" ht="24">
      <c r="A73" s="109"/>
      <c r="B73" s="171" t="s">
        <v>795</v>
      </c>
      <c r="C73" s="171"/>
      <c r="D73" s="120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50" customFormat="1" ht="24">
      <c r="A74" s="100" t="s">
        <v>3</v>
      </c>
      <c r="B74" s="100" t="s">
        <v>260</v>
      </c>
      <c r="C74" s="100" t="s">
        <v>234</v>
      </c>
      <c r="D74" s="100" t="s">
        <v>235</v>
      </c>
      <c r="E74" s="99"/>
      <c r="F74" s="99"/>
      <c r="G74" s="99"/>
      <c r="H74" s="99"/>
      <c r="I74" s="99"/>
      <c r="J74" s="99"/>
      <c r="K74" s="99"/>
      <c r="L74" s="99"/>
      <c r="M74" s="99"/>
      <c r="N74" s="99"/>
    </row>
    <row r="75" spans="1:14" s="50" customFormat="1" ht="24">
      <c r="A75" s="121">
        <v>14</v>
      </c>
      <c r="B75" s="115" t="s">
        <v>318</v>
      </c>
      <c r="C75" s="141">
        <v>31.1</v>
      </c>
      <c r="D75" s="122" t="s">
        <v>495</v>
      </c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s="50" customFormat="1" ht="24">
      <c r="A76" s="121">
        <v>15</v>
      </c>
      <c r="B76" s="115" t="s">
        <v>319</v>
      </c>
      <c r="C76" s="112">
        <v>53.3</v>
      </c>
      <c r="D76" s="122" t="s">
        <v>496</v>
      </c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s="50" customFormat="1" ht="24">
      <c r="A77" s="121">
        <v>16</v>
      </c>
      <c r="B77" s="115" t="s">
        <v>251</v>
      </c>
      <c r="C77" s="112">
        <v>45.1</v>
      </c>
      <c r="D77" s="122" t="s">
        <v>497</v>
      </c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s="50" customFormat="1" ht="24">
      <c r="A78" s="121">
        <v>17</v>
      </c>
      <c r="B78" s="115" t="s">
        <v>25</v>
      </c>
      <c r="C78" s="112">
        <v>29.7</v>
      </c>
      <c r="D78" s="122" t="s">
        <v>498</v>
      </c>
      <c r="E78" s="99"/>
      <c r="F78" s="99"/>
      <c r="G78" s="99"/>
      <c r="H78" s="99"/>
      <c r="I78" s="99"/>
      <c r="J78" s="99"/>
      <c r="K78" s="99"/>
      <c r="L78" s="99"/>
      <c r="M78" s="99"/>
      <c r="N78" s="99"/>
    </row>
    <row r="79" spans="1:14" s="50" customFormat="1" ht="24">
      <c r="A79" s="121">
        <v>18</v>
      </c>
      <c r="B79" s="115" t="s">
        <v>221</v>
      </c>
      <c r="C79" s="139">
        <v>39.9</v>
      </c>
      <c r="D79" s="122" t="s">
        <v>499</v>
      </c>
      <c r="E79" s="99"/>
      <c r="F79" s="99"/>
      <c r="G79" s="99"/>
      <c r="H79" s="99"/>
      <c r="I79" s="99"/>
      <c r="J79" s="99"/>
      <c r="K79" s="99"/>
      <c r="L79" s="99"/>
      <c r="M79" s="99"/>
      <c r="N79" s="99"/>
    </row>
    <row r="80" spans="1:14" s="50" customFormat="1" ht="24">
      <c r="A80" s="121">
        <v>19</v>
      </c>
      <c r="B80" s="115" t="s">
        <v>1207</v>
      </c>
      <c r="C80" s="139">
        <v>55</v>
      </c>
      <c r="D80" s="122" t="s">
        <v>504</v>
      </c>
      <c r="E80" s="99"/>
      <c r="F80" s="99"/>
      <c r="G80" s="99"/>
      <c r="H80" s="99"/>
      <c r="I80" s="99"/>
      <c r="J80" s="99"/>
      <c r="K80" s="99"/>
      <c r="L80" s="99"/>
      <c r="M80" s="99"/>
      <c r="N80" s="99"/>
    </row>
    <row r="81" spans="1:14" s="50" customFormat="1" ht="24">
      <c r="A81" s="121">
        <v>20</v>
      </c>
      <c r="B81" s="115" t="s">
        <v>1208</v>
      </c>
      <c r="C81" s="139">
        <v>16.3</v>
      </c>
      <c r="D81" s="122" t="s">
        <v>505</v>
      </c>
      <c r="E81" s="99"/>
      <c r="F81" s="99"/>
      <c r="G81" s="99"/>
      <c r="H81" s="99"/>
      <c r="I81" s="99"/>
      <c r="J81" s="99"/>
      <c r="K81" s="99"/>
      <c r="L81" s="99"/>
      <c r="M81" s="99"/>
      <c r="N81" s="99"/>
    </row>
    <row r="82" spans="1:14" s="50" customFormat="1" ht="24">
      <c r="A82" s="121">
        <v>21</v>
      </c>
      <c r="B82" s="115" t="s">
        <v>225</v>
      </c>
      <c r="C82" s="141">
        <v>65.6</v>
      </c>
      <c r="D82" s="122" t="s">
        <v>509</v>
      </c>
      <c r="E82" s="99"/>
      <c r="F82" s="99"/>
      <c r="G82" s="99"/>
      <c r="H82" s="99"/>
      <c r="I82" s="99"/>
      <c r="J82" s="99"/>
      <c r="K82" s="99"/>
      <c r="L82" s="99"/>
      <c r="M82" s="99"/>
      <c r="N82" s="99"/>
    </row>
    <row r="83" spans="1:14" s="50" customFormat="1" ht="24">
      <c r="A83" s="121">
        <v>22</v>
      </c>
      <c r="B83" s="115" t="s">
        <v>386</v>
      </c>
      <c r="C83" s="141">
        <v>27.5</v>
      </c>
      <c r="D83" s="122" t="s">
        <v>510</v>
      </c>
      <c r="E83" s="99"/>
      <c r="F83" s="99"/>
      <c r="G83" s="99"/>
      <c r="H83" s="99"/>
      <c r="I83" s="99"/>
      <c r="J83" s="99"/>
      <c r="K83" s="99"/>
      <c r="L83" s="99"/>
      <c r="M83" s="99"/>
      <c r="N83" s="99"/>
    </row>
    <row r="84" spans="1:14" s="50" customFormat="1" ht="24">
      <c r="A84" s="121">
        <v>23</v>
      </c>
      <c r="B84" s="115" t="s">
        <v>337</v>
      </c>
      <c r="C84" s="141">
        <v>39</v>
      </c>
      <c r="D84" s="122" t="s">
        <v>511</v>
      </c>
      <c r="E84" s="99"/>
      <c r="F84" s="99"/>
      <c r="G84" s="99"/>
      <c r="H84" s="99"/>
      <c r="I84" s="99"/>
      <c r="J84" s="99"/>
      <c r="K84" s="99"/>
      <c r="L84" s="99"/>
      <c r="M84" s="99"/>
      <c r="N84" s="99"/>
    </row>
    <row r="85" spans="1:14" s="50" customFormat="1" ht="24">
      <c r="A85" s="121">
        <v>24</v>
      </c>
      <c r="B85" s="115" t="s">
        <v>338</v>
      </c>
      <c r="C85" s="141">
        <v>44.8</v>
      </c>
      <c r="D85" s="122" t="s">
        <v>512</v>
      </c>
      <c r="E85" s="99"/>
      <c r="F85" s="99"/>
      <c r="G85" s="99"/>
      <c r="H85" s="99"/>
      <c r="I85" s="99"/>
      <c r="J85" s="99"/>
      <c r="K85" s="99"/>
      <c r="L85" s="99"/>
      <c r="M85" s="99"/>
      <c r="N85" s="99"/>
    </row>
    <row r="86" spans="1:14" s="50" customFormat="1" ht="24">
      <c r="A86" s="121">
        <v>25</v>
      </c>
      <c r="B86" s="115" t="s">
        <v>252</v>
      </c>
      <c r="C86" s="141">
        <v>45.2</v>
      </c>
      <c r="D86" s="122" t="s">
        <v>513</v>
      </c>
      <c r="E86" s="99"/>
      <c r="F86" s="99"/>
      <c r="G86" s="99"/>
      <c r="H86" s="99"/>
      <c r="I86" s="99"/>
      <c r="J86" s="99"/>
      <c r="K86" s="99"/>
      <c r="L86" s="99"/>
      <c r="M86" s="99"/>
      <c r="N86" s="99"/>
    </row>
    <row r="87" spans="1:14" s="50" customFormat="1" ht="24">
      <c r="A87" s="121">
        <v>26</v>
      </c>
      <c r="B87" s="115" t="s">
        <v>342</v>
      </c>
      <c r="C87" s="141">
        <v>33.4</v>
      </c>
      <c r="D87" s="122" t="s">
        <v>514</v>
      </c>
      <c r="E87" s="99"/>
      <c r="F87" s="99"/>
      <c r="G87" s="99"/>
      <c r="H87" s="99"/>
      <c r="I87" s="99"/>
      <c r="J87" s="99"/>
      <c r="K87" s="99"/>
      <c r="L87" s="99"/>
      <c r="M87" s="99"/>
      <c r="N87" s="99"/>
    </row>
    <row r="88" spans="1:14" s="50" customFormat="1" ht="24">
      <c r="A88" s="121">
        <v>27</v>
      </c>
      <c r="B88" s="130" t="s">
        <v>344</v>
      </c>
      <c r="C88" s="118">
        <v>64.2</v>
      </c>
      <c r="D88" s="124" t="s">
        <v>516</v>
      </c>
      <c r="E88" s="99"/>
      <c r="F88" s="99"/>
      <c r="G88" s="99"/>
      <c r="H88" s="99"/>
      <c r="I88" s="99"/>
      <c r="J88" s="99"/>
      <c r="K88" s="99"/>
      <c r="L88" s="99"/>
      <c r="M88" s="99"/>
      <c r="N88" s="99"/>
    </row>
    <row r="89" spans="1:14" s="50" customFormat="1" ht="24">
      <c r="A89" s="121">
        <v>28</v>
      </c>
      <c r="B89" s="115" t="s">
        <v>345</v>
      </c>
      <c r="C89" s="139">
        <v>44.9</v>
      </c>
      <c r="D89" s="122" t="s">
        <v>518</v>
      </c>
      <c r="E89" s="99"/>
      <c r="F89" s="99"/>
      <c r="G89" s="99"/>
      <c r="H89" s="99"/>
      <c r="I89" s="99"/>
      <c r="J89" s="99"/>
      <c r="K89" s="99"/>
      <c r="L89" s="99"/>
      <c r="M89" s="99"/>
      <c r="N89" s="99"/>
    </row>
    <row r="90" spans="1:14" s="50" customFormat="1" ht="24">
      <c r="A90" s="121">
        <v>29</v>
      </c>
      <c r="B90" s="115" t="s">
        <v>257</v>
      </c>
      <c r="C90" s="139">
        <v>25.4</v>
      </c>
      <c r="D90" s="122" t="s">
        <v>519</v>
      </c>
      <c r="E90" s="99"/>
      <c r="F90" s="99"/>
      <c r="G90" s="99"/>
      <c r="H90" s="99"/>
      <c r="I90" s="99"/>
      <c r="J90" s="99"/>
      <c r="K90" s="99"/>
      <c r="L90" s="99"/>
      <c r="M90" s="99"/>
      <c r="N90" s="99"/>
    </row>
    <row r="91" spans="1:14" s="50" customFormat="1" ht="24">
      <c r="A91" s="121">
        <v>30</v>
      </c>
      <c r="B91" s="115" t="s">
        <v>348</v>
      </c>
      <c r="C91" s="139">
        <v>38.9</v>
      </c>
      <c r="D91" s="122" t="s">
        <v>520</v>
      </c>
      <c r="E91" s="99"/>
      <c r="F91" s="99"/>
      <c r="G91" s="99"/>
      <c r="H91" s="99"/>
      <c r="I91" s="99"/>
      <c r="J91" s="99"/>
      <c r="K91" s="99"/>
      <c r="L91" s="99"/>
      <c r="M91" s="99"/>
      <c r="N91" s="99"/>
    </row>
    <row r="92" spans="1:14" s="50" customFormat="1" ht="24">
      <c r="A92" s="121">
        <v>31</v>
      </c>
      <c r="B92" s="115" t="s">
        <v>404</v>
      </c>
      <c r="C92" s="139">
        <v>62.5</v>
      </c>
      <c r="D92" s="122" t="s">
        <v>522</v>
      </c>
      <c r="E92" s="99"/>
      <c r="F92" s="99"/>
      <c r="G92" s="99"/>
      <c r="H92" s="99"/>
      <c r="I92" s="99"/>
      <c r="J92" s="99"/>
      <c r="K92" s="99"/>
      <c r="L92" s="99"/>
      <c r="M92" s="99"/>
      <c r="N92" s="99"/>
    </row>
    <row r="93" spans="1:14" s="50" customFormat="1" ht="24">
      <c r="A93" s="121">
        <v>32</v>
      </c>
      <c r="B93" s="115" t="s">
        <v>352</v>
      </c>
      <c r="C93" s="139">
        <v>38.4</v>
      </c>
      <c r="D93" s="122" t="s">
        <v>523</v>
      </c>
      <c r="E93" s="99"/>
      <c r="F93" s="99"/>
      <c r="G93" s="99"/>
      <c r="H93" s="99"/>
      <c r="I93" s="99"/>
      <c r="J93" s="99"/>
      <c r="K93" s="99"/>
      <c r="L93" s="99"/>
      <c r="M93" s="99"/>
      <c r="N93" s="99"/>
    </row>
    <row r="94" spans="1:14" s="50" customFormat="1" ht="24">
      <c r="A94" s="121">
        <v>33</v>
      </c>
      <c r="B94" s="102" t="s">
        <v>353</v>
      </c>
      <c r="C94" s="139">
        <v>128.7</v>
      </c>
      <c r="D94" s="121" t="s">
        <v>524</v>
      </c>
      <c r="E94" s="99"/>
      <c r="F94" s="99"/>
      <c r="G94" s="99"/>
      <c r="H94" s="99"/>
      <c r="I94" s="99"/>
      <c r="J94" s="99"/>
      <c r="K94" s="99"/>
      <c r="L94" s="99"/>
      <c r="M94" s="99"/>
      <c r="N94" s="99"/>
    </row>
    <row r="95" spans="1:14" s="50" customFormat="1" ht="21">
      <c r="A95" s="121">
        <v>34</v>
      </c>
      <c r="B95" s="102" t="s">
        <v>228</v>
      </c>
      <c r="C95" s="139">
        <v>35.3</v>
      </c>
      <c r="D95" s="121" t="s">
        <v>525</v>
      </c>
      <c r="E95" s="99"/>
      <c r="F95" s="99"/>
      <c r="G95" s="99"/>
      <c r="H95" s="99"/>
      <c r="I95" s="99"/>
      <c r="J95" s="99"/>
      <c r="K95" s="99"/>
      <c r="L95" s="99"/>
      <c r="M95" s="99"/>
      <c r="N95" s="99"/>
    </row>
    <row r="96" spans="1:13" s="50" customFormat="1" ht="21">
      <c r="A96" s="121">
        <v>35</v>
      </c>
      <c r="B96" s="102" t="s">
        <v>229</v>
      </c>
      <c r="C96" s="103">
        <v>9.9</v>
      </c>
      <c r="D96" s="121" t="s">
        <v>526</v>
      </c>
      <c r="E96" s="99"/>
      <c r="F96" s="99"/>
      <c r="G96" s="99"/>
      <c r="H96" s="99"/>
      <c r="I96" s="99"/>
      <c r="J96" s="99"/>
      <c r="K96" s="99"/>
      <c r="L96" s="99"/>
      <c r="M96" s="99"/>
    </row>
    <row r="97" spans="1:13" s="50" customFormat="1" ht="21">
      <c r="A97" s="121">
        <v>36</v>
      </c>
      <c r="B97" s="102" t="s">
        <v>387</v>
      </c>
      <c r="C97" s="103">
        <v>68.8</v>
      </c>
      <c r="D97" s="121" t="s">
        <v>527</v>
      </c>
      <c r="E97" s="99"/>
      <c r="F97" s="99"/>
      <c r="G97" s="99"/>
      <c r="H97" s="99"/>
      <c r="I97" s="99"/>
      <c r="J97" s="99"/>
      <c r="K97" s="99"/>
      <c r="L97" s="99"/>
      <c r="M97" s="99"/>
    </row>
    <row r="98" spans="1:13" s="50" customFormat="1" ht="21">
      <c r="A98" s="121">
        <v>37</v>
      </c>
      <c r="B98" s="102" t="s">
        <v>230</v>
      </c>
      <c r="C98" s="139">
        <v>35</v>
      </c>
      <c r="D98" s="121" t="s">
        <v>528</v>
      </c>
      <c r="E98" s="99"/>
      <c r="F98" s="114"/>
      <c r="G98" s="99"/>
      <c r="H98" s="99"/>
      <c r="I98" s="99"/>
      <c r="J98" s="99"/>
      <c r="K98" s="99"/>
      <c r="L98" s="99"/>
      <c r="M98" s="99"/>
    </row>
    <row r="99" spans="1:14" s="50" customFormat="1" ht="21">
      <c r="A99" s="121">
        <v>38</v>
      </c>
      <c r="B99" s="126" t="s">
        <v>354</v>
      </c>
      <c r="C99" s="139">
        <v>70.9</v>
      </c>
      <c r="D99" s="121" t="s">
        <v>529</v>
      </c>
      <c r="E99" s="99"/>
      <c r="F99" s="99"/>
      <c r="G99" s="99"/>
      <c r="H99" s="99"/>
      <c r="I99" s="99"/>
      <c r="J99" s="99"/>
      <c r="K99" s="99"/>
      <c r="L99" s="99"/>
      <c r="M99" s="99"/>
      <c r="N99" s="99"/>
    </row>
    <row r="100" spans="1:14" s="50" customFormat="1" ht="21">
      <c r="A100" s="121">
        <v>39</v>
      </c>
      <c r="B100" s="126" t="s">
        <v>258</v>
      </c>
      <c r="C100" s="139">
        <v>12.3</v>
      </c>
      <c r="D100" s="121" t="s">
        <v>530</v>
      </c>
      <c r="E100" s="99"/>
      <c r="F100" s="99"/>
      <c r="G100" s="99"/>
      <c r="H100" s="99"/>
      <c r="I100" s="99"/>
      <c r="J100" s="99"/>
      <c r="K100" s="99"/>
      <c r="L100" s="99"/>
      <c r="M100" s="99"/>
      <c r="N100" s="99"/>
    </row>
    <row r="101" spans="1:14" s="50" customFormat="1" ht="21">
      <c r="A101" s="121">
        <v>40</v>
      </c>
      <c r="B101" s="102" t="s">
        <v>356</v>
      </c>
      <c r="C101" s="141">
        <v>36.6</v>
      </c>
      <c r="D101" s="121" t="s">
        <v>531</v>
      </c>
      <c r="E101" s="99"/>
      <c r="F101" s="99"/>
      <c r="G101" s="99"/>
      <c r="H101" s="99"/>
      <c r="I101" s="99"/>
      <c r="J101" s="99"/>
      <c r="K101" s="99"/>
      <c r="L101" s="99"/>
      <c r="M101" s="99"/>
      <c r="N101" s="99"/>
    </row>
    <row r="102" spans="1:14" s="50" customFormat="1" ht="21">
      <c r="A102" s="121">
        <v>41</v>
      </c>
      <c r="B102" s="102" t="s">
        <v>357</v>
      </c>
      <c r="C102" s="141">
        <v>15.4</v>
      </c>
      <c r="D102" s="121" t="s">
        <v>533</v>
      </c>
      <c r="E102" s="99"/>
      <c r="F102" s="99"/>
      <c r="G102" s="99"/>
      <c r="H102" s="99"/>
      <c r="I102" s="99"/>
      <c r="J102" s="99"/>
      <c r="K102" s="99"/>
      <c r="L102" s="99"/>
      <c r="M102" s="99"/>
      <c r="N102" s="99"/>
    </row>
    <row r="103" spans="1:14" s="50" customFormat="1" ht="21">
      <c r="A103" s="121">
        <v>42</v>
      </c>
      <c r="B103" s="102" t="s">
        <v>1209</v>
      </c>
      <c r="C103" s="141">
        <v>35.2</v>
      </c>
      <c r="D103" s="121" t="s">
        <v>534</v>
      </c>
      <c r="E103" s="99"/>
      <c r="F103" s="99"/>
      <c r="G103" s="99"/>
      <c r="H103" s="99"/>
      <c r="I103" s="99"/>
      <c r="J103" s="99"/>
      <c r="K103" s="99"/>
      <c r="L103" s="99"/>
      <c r="M103" s="99"/>
      <c r="N103" s="99"/>
    </row>
    <row r="104" spans="1:14" s="50" customFormat="1" ht="21">
      <c r="A104" s="121">
        <v>43</v>
      </c>
      <c r="B104" s="102" t="s">
        <v>363</v>
      </c>
      <c r="C104" s="112">
        <v>37.9</v>
      </c>
      <c r="D104" s="121" t="s">
        <v>535</v>
      </c>
      <c r="E104" s="99"/>
      <c r="F104" s="99"/>
      <c r="G104" s="99"/>
      <c r="H104" s="99"/>
      <c r="I104" s="99"/>
      <c r="J104" s="99"/>
      <c r="K104" s="99"/>
      <c r="L104" s="99"/>
      <c r="M104" s="99"/>
      <c r="N104" s="99"/>
    </row>
    <row r="105" spans="1:14" s="50" customFormat="1" ht="21">
      <c r="A105" s="121">
        <v>44</v>
      </c>
      <c r="B105" s="102" t="s">
        <v>368</v>
      </c>
      <c r="C105" s="139">
        <v>29.9</v>
      </c>
      <c r="D105" s="121" t="s">
        <v>537</v>
      </c>
      <c r="E105" s="99"/>
      <c r="F105" s="99"/>
      <c r="G105" s="99"/>
      <c r="H105" s="99"/>
      <c r="I105" s="99"/>
      <c r="J105" s="99"/>
      <c r="K105" s="99"/>
      <c r="L105" s="99"/>
      <c r="M105" s="99"/>
      <c r="N105" s="99"/>
    </row>
    <row r="106" spans="1:14" s="50" customFormat="1" ht="21">
      <c r="A106" s="121">
        <v>45</v>
      </c>
      <c r="B106" s="102" t="s">
        <v>369</v>
      </c>
      <c r="C106" s="139">
        <v>10.5</v>
      </c>
      <c r="D106" s="121" t="s">
        <v>538</v>
      </c>
      <c r="E106" s="99"/>
      <c r="F106" s="99"/>
      <c r="G106" s="99"/>
      <c r="H106" s="99"/>
      <c r="I106" s="99"/>
      <c r="J106" s="99"/>
      <c r="K106" s="99"/>
      <c r="L106" s="99"/>
      <c r="M106" s="99"/>
      <c r="N106" s="99"/>
    </row>
    <row r="107" spans="1:14" s="50" customFormat="1" ht="21">
      <c r="A107" s="121">
        <v>46</v>
      </c>
      <c r="B107" s="102" t="s">
        <v>370</v>
      </c>
      <c r="C107" s="139">
        <v>41.5</v>
      </c>
      <c r="D107" s="121" t="s">
        <v>539</v>
      </c>
      <c r="E107" s="99"/>
      <c r="F107" s="99"/>
      <c r="G107" s="99"/>
      <c r="H107" s="99"/>
      <c r="I107" s="99"/>
      <c r="J107" s="99"/>
      <c r="K107" s="99"/>
      <c r="L107" s="99"/>
      <c r="M107" s="99"/>
      <c r="N107" s="99"/>
    </row>
    <row r="108" spans="1:14" s="50" customFormat="1" ht="21">
      <c r="A108" s="170"/>
      <c r="B108" s="170"/>
      <c r="C108" s="139">
        <f>SUM(C75:C107)</f>
        <v>1368.1000000000001</v>
      </c>
      <c r="D108" s="109"/>
      <c r="E108" s="99"/>
      <c r="F108" s="99"/>
      <c r="G108" s="99"/>
      <c r="H108" s="99"/>
      <c r="I108" s="99"/>
      <c r="J108" s="99"/>
      <c r="K108" s="99"/>
      <c r="L108" s="99"/>
      <c r="M108" s="99"/>
      <c r="N108" s="99"/>
    </row>
    <row r="109" spans="1:14" s="50" customFormat="1" ht="21">
      <c r="A109" s="109"/>
      <c r="B109" s="171" t="s">
        <v>795</v>
      </c>
      <c r="C109" s="171"/>
      <c r="D109" s="120"/>
      <c r="E109" s="99"/>
      <c r="F109" s="99"/>
      <c r="G109" s="99"/>
      <c r="H109" s="99"/>
      <c r="I109" s="99"/>
      <c r="J109" s="99"/>
      <c r="K109" s="99"/>
      <c r="L109" s="99"/>
      <c r="M109" s="99"/>
      <c r="N109" s="99"/>
    </row>
    <row r="110" spans="1:14" s="50" customFormat="1" ht="21">
      <c r="A110" s="100" t="s">
        <v>3</v>
      </c>
      <c r="B110" s="100" t="s">
        <v>260</v>
      </c>
      <c r="C110" s="100" t="s">
        <v>234</v>
      </c>
      <c r="D110" s="100" t="s">
        <v>235</v>
      </c>
      <c r="E110" s="99"/>
      <c r="F110" s="99"/>
      <c r="G110" s="99"/>
      <c r="H110" s="99"/>
      <c r="I110" s="99"/>
      <c r="J110" s="99"/>
      <c r="K110" s="99"/>
      <c r="L110" s="99"/>
      <c r="M110" s="99"/>
      <c r="N110" s="99"/>
    </row>
    <row r="111" spans="1:14" s="50" customFormat="1" ht="21">
      <c r="A111" s="121">
        <v>47</v>
      </c>
      <c r="B111" s="102" t="s">
        <v>405</v>
      </c>
      <c r="C111" s="139">
        <v>138.2</v>
      </c>
      <c r="D111" s="121" t="s">
        <v>540</v>
      </c>
      <c r="E111" s="99"/>
      <c r="F111" s="99"/>
      <c r="G111" s="99"/>
      <c r="H111" s="99"/>
      <c r="I111" s="99"/>
      <c r="J111" s="99"/>
      <c r="K111" s="99"/>
      <c r="L111" s="99"/>
      <c r="M111" s="99"/>
      <c r="N111" s="99"/>
    </row>
    <row r="112" spans="1:14" s="50" customFormat="1" ht="21">
      <c r="A112" s="121">
        <v>48</v>
      </c>
      <c r="B112" s="102" t="s">
        <v>371</v>
      </c>
      <c r="C112" s="139">
        <v>34</v>
      </c>
      <c r="D112" s="121" t="s">
        <v>541</v>
      </c>
      <c r="E112" s="99"/>
      <c r="F112" s="99"/>
      <c r="G112" s="99"/>
      <c r="H112" s="99"/>
      <c r="I112" s="99"/>
      <c r="J112" s="99"/>
      <c r="K112" s="99"/>
      <c r="L112" s="99"/>
      <c r="M112" s="99"/>
      <c r="N112" s="99"/>
    </row>
    <row r="113" spans="1:14" s="50" customFormat="1" ht="21">
      <c r="A113" s="121">
        <v>49</v>
      </c>
      <c r="B113" s="102" t="s">
        <v>372</v>
      </c>
      <c r="C113" s="139">
        <v>108.8</v>
      </c>
      <c r="D113" s="121" t="s">
        <v>542</v>
      </c>
      <c r="E113" s="99"/>
      <c r="F113" s="99"/>
      <c r="G113" s="99"/>
      <c r="H113" s="99"/>
      <c r="I113" s="99"/>
      <c r="J113" s="99"/>
      <c r="K113" s="99"/>
      <c r="L113" s="99"/>
      <c r="M113" s="99"/>
      <c r="N113" s="99"/>
    </row>
    <row r="114" spans="1:14" s="50" customFormat="1" ht="21">
      <c r="A114" s="121">
        <v>50</v>
      </c>
      <c r="B114" s="102" t="s">
        <v>555</v>
      </c>
      <c r="C114" s="139">
        <v>69</v>
      </c>
      <c r="D114" s="121" t="s">
        <v>543</v>
      </c>
      <c r="E114" s="99"/>
      <c r="F114" s="99"/>
      <c r="G114" s="99"/>
      <c r="H114" s="99"/>
      <c r="I114" s="99"/>
      <c r="J114" s="99"/>
      <c r="K114" s="99"/>
      <c r="L114" s="99"/>
      <c r="M114" s="99"/>
      <c r="N114" s="99"/>
    </row>
    <row r="115" spans="1:14" s="50" customFormat="1" ht="21">
      <c r="A115" s="121">
        <v>51</v>
      </c>
      <c r="B115" s="102" t="s">
        <v>374</v>
      </c>
      <c r="C115" s="139">
        <v>53.2</v>
      </c>
      <c r="D115" s="121" t="s">
        <v>544</v>
      </c>
      <c r="E115" s="99"/>
      <c r="F115" s="99"/>
      <c r="G115" s="99"/>
      <c r="H115" s="99"/>
      <c r="I115" s="99"/>
      <c r="J115" s="99"/>
      <c r="K115" s="99"/>
      <c r="L115" s="99"/>
      <c r="M115" s="99"/>
      <c r="N115" s="99"/>
    </row>
    <row r="116" spans="1:14" s="50" customFormat="1" ht="21">
      <c r="A116" s="121">
        <v>52</v>
      </c>
      <c r="B116" s="102" t="s">
        <v>377</v>
      </c>
      <c r="C116" s="103">
        <v>42</v>
      </c>
      <c r="D116" s="121" t="s">
        <v>546</v>
      </c>
      <c r="E116" s="99"/>
      <c r="F116" s="99"/>
      <c r="G116" s="99"/>
      <c r="H116" s="99"/>
      <c r="I116" s="99"/>
      <c r="J116" s="99"/>
      <c r="K116" s="99"/>
      <c r="L116" s="99"/>
      <c r="M116" s="99"/>
      <c r="N116" s="99"/>
    </row>
    <row r="117" spans="1:14" s="50" customFormat="1" ht="21">
      <c r="A117" s="121">
        <v>53</v>
      </c>
      <c r="B117" s="102" t="s">
        <v>378</v>
      </c>
      <c r="C117" s="139">
        <v>37</v>
      </c>
      <c r="D117" s="121" t="s">
        <v>547</v>
      </c>
      <c r="E117" s="99"/>
      <c r="F117" s="99"/>
      <c r="G117" s="99"/>
      <c r="H117" s="99"/>
      <c r="I117" s="99"/>
      <c r="J117" s="99"/>
      <c r="K117" s="99"/>
      <c r="L117" s="99"/>
      <c r="M117" s="99"/>
      <c r="N117" s="99"/>
    </row>
    <row r="118" spans="1:14" s="50" customFormat="1" ht="21">
      <c r="A118" s="121">
        <v>54</v>
      </c>
      <c r="B118" s="102" t="s">
        <v>380</v>
      </c>
      <c r="C118" s="139">
        <v>113.4</v>
      </c>
      <c r="D118" s="121" t="s">
        <v>549</v>
      </c>
      <c r="E118" s="99"/>
      <c r="F118" s="99"/>
      <c r="G118" s="99"/>
      <c r="H118" s="99"/>
      <c r="I118" s="99"/>
      <c r="J118" s="99"/>
      <c r="K118" s="99"/>
      <c r="L118" s="99"/>
      <c r="M118" s="99"/>
      <c r="N118" s="99"/>
    </row>
    <row r="119" spans="1:14" s="50" customFormat="1" ht="21">
      <c r="A119" s="121">
        <v>55</v>
      </c>
      <c r="B119" s="102" t="s">
        <v>388</v>
      </c>
      <c r="C119" s="141">
        <v>50.4</v>
      </c>
      <c r="D119" s="121" t="s">
        <v>550</v>
      </c>
      <c r="E119" s="99"/>
      <c r="F119" s="99"/>
      <c r="G119" s="99"/>
      <c r="H119" s="99"/>
      <c r="I119" s="99"/>
      <c r="J119" s="99"/>
      <c r="K119" s="99"/>
      <c r="L119" s="99"/>
      <c r="M119" s="99"/>
      <c r="N119" s="99"/>
    </row>
    <row r="120" spans="1:14" s="50" customFormat="1" ht="21">
      <c r="A120" s="121">
        <v>56</v>
      </c>
      <c r="B120" s="102" t="s">
        <v>182</v>
      </c>
      <c r="C120" s="141">
        <v>116.5</v>
      </c>
      <c r="D120" s="121" t="s">
        <v>552</v>
      </c>
      <c r="E120" s="99"/>
      <c r="F120" s="111"/>
      <c r="G120" s="99"/>
      <c r="H120" s="99"/>
      <c r="I120" s="99"/>
      <c r="J120" s="99"/>
      <c r="K120" s="99"/>
      <c r="L120" s="99"/>
      <c r="M120" s="99"/>
      <c r="N120" s="99"/>
    </row>
    <row r="121" spans="1:14" s="50" customFormat="1" ht="21">
      <c r="A121" s="121">
        <v>57</v>
      </c>
      <c r="B121" s="102" t="s">
        <v>391</v>
      </c>
      <c r="C121" s="141">
        <v>43.5</v>
      </c>
      <c r="D121" s="121" t="s">
        <v>553</v>
      </c>
      <c r="E121" s="99"/>
      <c r="F121" s="111"/>
      <c r="G121" s="99"/>
      <c r="H121" s="99"/>
      <c r="I121" s="99"/>
      <c r="J121" s="99"/>
      <c r="K121" s="99"/>
      <c r="L121" s="99"/>
      <c r="M121" s="99"/>
      <c r="N121" s="99"/>
    </row>
    <row r="122" spans="1:14" s="50" customFormat="1" ht="21" customHeight="1" thickBot="1">
      <c r="A122" s="167" t="s">
        <v>184</v>
      </c>
      <c r="B122" s="168"/>
      <c r="C122" s="140">
        <f>SUM(C111:C121)</f>
        <v>806</v>
      </c>
      <c r="D122" s="107">
        <f>C72+C108+C122</f>
        <v>2609</v>
      </c>
      <c r="E122" s="99"/>
      <c r="F122" s="111"/>
      <c r="G122" s="99"/>
      <c r="H122" s="99"/>
      <c r="I122" s="99"/>
      <c r="J122" s="99"/>
      <c r="K122" s="99"/>
      <c r="L122" s="99"/>
      <c r="M122" s="99"/>
      <c r="N122" s="99"/>
    </row>
    <row r="123" spans="1:14" s="50" customFormat="1" ht="21.75" thickTop="1">
      <c r="A123" s="97"/>
      <c r="B123" s="166" t="s">
        <v>790</v>
      </c>
      <c r="C123" s="166"/>
      <c r="D123" s="98"/>
      <c r="E123" s="99"/>
      <c r="F123" s="99"/>
      <c r="G123" s="99"/>
      <c r="H123" s="99"/>
      <c r="I123" s="99"/>
      <c r="J123" s="99"/>
      <c r="K123" s="99"/>
      <c r="L123" s="99"/>
      <c r="M123" s="99"/>
      <c r="N123" s="99"/>
    </row>
    <row r="124" spans="1:14" s="50" customFormat="1" ht="21">
      <c r="A124" s="100" t="s">
        <v>3</v>
      </c>
      <c r="B124" s="100" t="s">
        <v>260</v>
      </c>
      <c r="C124" s="100" t="s">
        <v>234</v>
      </c>
      <c r="D124" s="100" t="s">
        <v>235</v>
      </c>
      <c r="E124" s="99"/>
      <c r="F124" s="99"/>
      <c r="G124" s="99"/>
      <c r="H124" s="99"/>
      <c r="I124" s="99"/>
      <c r="J124" s="99"/>
      <c r="K124" s="99"/>
      <c r="L124" s="99"/>
      <c r="M124" s="99"/>
      <c r="N124" s="99"/>
    </row>
    <row r="125" spans="1:14" s="50" customFormat="1" ht="21">
      <c r="A125" s="121">
        <v>1</v>
      </c>
      <c r="B125" s="102" t="s">
        <v>556</v>
      </c>
      <c r="C125" s="103">
        <v>42.3</v>
      </c>
      <c r="D125" s="121" t="s">
        <v>834</v>
      </c>
      <c r="E125" s="99"/>
      <c r="F125" s="99"/>
      <c r="G125" s="99"/>
      <c r="H125" s="99"/>
      <c r="I125" s="99"/>
      <c r="J125" s="99"/>
      <c r="K125" s="99"/>
      <c r="L125" s="99"/>
      <c r="M125" s="99"/>
      <c r="N125" s="99"/>
    </row>
    <row r="126" spans="1:14" s="50" customFormat="1" ht="21">
      <c r="A126" s="121">
        <v>2</v>
      </c>
      <c r="B126" s="102" t="s">
        <v>557</v>
      </c>
      <c r="C126" s="103">
        <v>33.7</v>
      </c>
      <c r="D126" s="121" t="s">
        <v>835</v>
      </c>
      <c r="E126" s="99"/>
      <c r="F126" s="99"/>
      <c r="G126" s="99"/>
      <c r="H126" s="99"/>
      <c r="I126" s="99"/>
      <c r="J126" s="99"/>
      <c r="K126" s="99"/>
      <c r="L126" s="99"/>
      <c r="M126" s="99"/>
      <c r="N126" s="99"/>
    </row>
    <row r="127" spans="1:14" s="50" customFormat="1" ht="21">
      <c r="A127" s="121">
        <v>3</v>
      </c>
      <c r="B127" s="126" t="s">
        <v>559</v>
      </c>
      <c r="C127" s="136">
        <v>23.3</v>
      </c>
      <c r="D127" s="121" t="s">
        <v>836</v>
      </c>
      <c r="E127" s="99"/>
      <c r="F127" s="99"/>
      <c r="G127" s="99"/>
      <c r="H127" s="99"/>
      <c r="I127" s="99"/>
      <c r="J127" s="99"/>
      <c r="K127" s="99"/>
      <c r="L127" s="99"/>
      <c r="M127" s="99"/>
      <c r="N127" s="99"/>
    </row>
    <row r="128" spans="1:14" s="50" customFormat="1" ht="21">
      <c r="A128" s="121">
        <v>4</v>
      </c>
      <c r="B128" s="102" t="s">
        <v>802</v>
      </c>
      <c r="C128" s="103">
        <v>113.4</v>
      </c>
      <c r="D128" s="121" t="s">
        <v>837</v>
      </c>
      <c r="E128" s="99"/>
      <c r="F128" s="99"/>
      <c r="G128" s="99"/>
      <c r="H128" s="99"/>
      <c r="I128" s="99"/>
      <c r="J128" s="99"/>
      <c r="K128" s="99"/>
      <c r="L128" s="99"/>
      <c r="M128" s="99"/>
      <c r="N128" s="99"/>
    </row>
    <row r="129" spans="1:14" s="50" customFormat="1" ht="21">
      <c r="A129" s="121">
        <v>5</v>
      </c>
      <c r="B129" s="102" t="s">
        <v>587</v>
      </c>
      <c r="C129" s="103">
        <v>95.1</v>
      </c>
      <c r="D129" s="121" t="s">
        <v>838</v>
      </c>
      <c r="E129" s="99"/>
      <c r="F129" s="99"/>
      <c r="G129" s="99"/>
      <c r="H129" s="99"/>
      <c r="I129" s="99"/>
      <c r="J129" s="99"/>
      <c r="K129" s="99"/>
      <c r="L129" s="99"/>
      <c r="M129" s="99"/>
      <c r="N129" s="99"/>
    </row>
    <row r="130" spans="1:14" s="50" customFormat="1" ht="21">
      <c r="A130" s="121">
        <v>6</v>
      </c>
      <c r="B130" s="102" t="s">
        <v>296</v>
      </c>
      <c r="C130" s="103">
        <v>30.9</v>
      </c>
      <c r="D130" s="121" t="s">
        <v>839</v>
      </c>
      <c r="E130" s="99"/>
      <c r="F130" s="99"/>
      <c r="G130" s="99"/>
      <c r="H130" s="99"/>
      <c r="I130" s="99"/>
      <c r="J130" s="99"/>
      <c r="K130" s="99"/>
      <c r="L130" s="99"/>
      <c r="M130" s="99"/>
      <c r="N130" s="99"/>
    </row>
    <row r="131" spans="1:14" s="50" customFormat="1" ht="21">
      <c r="A131" s="121">
        <v>7</v>
      </c>
      <c r="B131" s="115" t="s">
        <v>304</v>
      </c>
      <c r="C131" s="103">
        <v>40</v>
      </c>
      <c r="D131" s="122" t="s">
        <v>840</v>
      </c>
      <c r="E131" s="99"/>
      <c r="F131" s="99"/>
      <c r="G131" s="99"/>
      <c r="H131" s="99"/>
      <c r="I131" s="99"/>
      <c r="J131" s="99"/>
      <c r="K131" s="99"/>
      <c r="L131" s="99"/>
      <c r="M131" s="99"/>
      <c r="N131" s="99"/>
    </row>
    <row r="132" spans="1:14" s="50" customFormat="1" ht="21">
      <c r="A132" s="121">
        <v>8</v>
      </c>
      <c r="B132" s="102" t="s">
        <v>616</v>
      </c>
      <c r="C132" s="103">
        <v>38.5</v>
      </c>
      <c r="D132" s="121" t="s">
        <v>841</v>
      </c>
      <c r="E132" s="99"/>
      <c r="F132" s="99"/>
      <c r="G132" s="99"/>
      <c r="H132" s="99"/>
      <c r="I132" s="99"/>
      <c r="J132" s="99"/>
      <c r="K132" s="99"/>
      <c r="L132" s="99"/>
      <c r="M132" s="99"/>
      <c r="N132" s="99"/>
    </row>
    <row r="133" spans="1:14" s="50" customFormat="1" ht="21">
      <c r="A133" s="121">
        <v>9</v>
      </c>
      <c r="B133" s="102" t="s">
        <v>805</v>
      </c>
      <c r="C133" s="103">
        <v>531.8</v>
      </c>
      <c r="D133" s="121" t="s">
        <v>842</v>
      </c>
      <c r="E133" s="99"/>
      <c r="F133" s="99"/>
      <c r="G133" s="99"/>
      <c r="H133" s="99"/>
      <c r="I133" s="99"/>
      <c r="J133" s="99"/>
      <c r="K133" s="99"/>
      <c r="L133" s="99"/>
      <c r="M133" s="99"/>
      <c r="N133" s="99"/>
    </row>
    <row r="134" spans="1:14" s="50" customFormat="1" ht="21">
      <c r="A134" s="121">
        <v>10</v>
      </c>
      <c r="B134" s="126" t="s">
        <v>658</v>
      </c>
      <c r="C134" s="136">
        <v>35.3</v>
      </c>
      <c r="D134" s="121" t="s">
        <v>843</v>
      </c>
      <c r="E134" s="99"/>
      <c r="F134" s="99"/>
      <c r="G134" s="99"/>
      <c r="H134" s="99"/>
      <c r="I134" s="99"/>
      <c r="J134" s="99"/>
      <c r="K134" s="99"/>
      <c r="L134" s="99"/>
      <c r="M134" s="99"/>
      <c r="N134" s="99"/>
    </row>
    <row r="135" spans="1:14" s="50" customFormat="1" ht="21">
      <c r="A135" s="121">
        <v>11</v>
      </c>
      <c r="B135" s="102" t="s">
        <v>667</v>
      </c>
      <c r="C135" s="103">
        <v>61.5</v>
      </c>
      <c r="D135" s="121" t="s">
        <v>844</v>
      </c>
      <c r="E135" s="99"/>
      <c r="F135" s="99"/>
      <c r="G135" s="99"/>
      <c r="H135" s="99"/>
      <c r="I135" s="99"/>
      <c r="J135" s="99"/>
      <c r="K135" s="99"/>
      <c r="L135" s="99"/>
      <c r="M135" s="99"/>
      <c r="N135" s="99"/>
    </row>
    <row r="136" spans="1:14" s="50" customFormat="1" ht="21">
      <c r="A136" s="121">
        <v>12</v>
      </c>
      <c r="B136" s="102" t="s">
        <v>808</v>
      </c>
      <c r="C136" s="103">
        <v>68.6</v>
      </c>
      <c r="D136" s="121" t="s">
        <v>845</v>
      </c>
      <c r="E136" s="99"/>
      <c r="F136" s="99"/>
      <c r="G136" s="99"/>
      <c r="H136" s="99"/>
      <c r="I136" s="99"/>
      <c r="J136" s="99"/>
      <c r="K136" s="99"/>
      <c r="L136" s="99"/>
      <c r="M136" s="99"/>
      <c r="N136" s="99"/>
    </row>
    <row r="137" spans="1:14" s="50" customFormat="1" ht="21">
      <c r="A137" s="121">
        <v>13</v>
      </c>
      <c r="B137" s="102" t="s">
        <v>682</v>
      </c>
      <c r="C137" s="103">
        <v>126.2</v>
      </c>
      <c r="D137" s="121" t="s">
        <v>846</v>
      </c>
      <c r="E137" s="99"/>
      <c r="F137" s="99"/>
      <c r="G137" s="99"/>
      <c r="H137" s="99"/>
      <c r="I137" s="99"/>
      <c r="J137" s="99"/>
      <c r="K137" s="99"/>
      <c r="L137" s="99"/>
      <c r="M137" s="99"/>
      <c r="N137" s="99"/>
    </row>
    <row r="138" spans="1:14" s="50" customFormat="1" ht="21">
      <c r="A138" s="121">
        <v>14</v>
      </c>
      <c r="B138" s="102" t="s">
        <v>684</v>
      </c>
      <c r="C138" s="103">
        <v>36.6</v>
      </c>
      <c r="D138" s="121" t="s">
        <v>847</v>
      </c>
      <c r="E138" s="99"/>
      <c r="F138" s="99"/>
      <c r="G138" s="99"/>
      <c r="H138" s="99"/>
      <c r="I138" s="99"/>
      <c r="J138" s="99"/>
      <c r="K138" s="99"/>
      <c r="L138" s="99"/>
      <c r="M138" s="99"/>
      <c r="N138" s="99"/>
    </row>
    <row r="139" spans="1:14" s="50" customFormat="1" ht="21">
      <c r="A139" s="121">
        <v>15</v>
      </c>
      <c r="B139" s="126" t="s">
        <v>703</v>
      </c>
      <c r="C139" s="136">
        <v>11.5</v>
      </c>
      <c r="D139" s="121" t="s">
        <v>848</v>
      </c>
      <c r="E139" s="99"/>
      <c r="F139" s="99"/>
      <c r="G139" s="99"/>
      <c r="H139" s="99"/>
      <c r="I139" s="99"/>
      <c r="J139" s="99"/>
      <c r="K139" s="99"/>
      <c r="L139" s="99"/>
      <c r="M139" s="99"/>
      <c r="N139" s="99"/>
    </row>
    <row r="140" spans="1:14" s="50" customFormat="1" ht="21">
      <c r="A140" s="121">
        <v>16</v>
      </c>
      <c r="B140" s="102" t="s">
        <v>810</v>
      </c>
      <c r="C140" s="103">
        <v>21</v>
      </c>
      <c r="D140" s="121" t="s">
        <v>849</v>
      </c>
      <c r="E140" s="99"/>
      <c r="F140" s="99"/>
      <c r="G140" s="99"/>
      <c r="H140" s="99"/>
      <c r="I140" s="99"/>
      <c r="J140" s="99"/>
      <c r="K140" s="99"/>
      <c r="L140" s="99"/>
      <c r="M140" s="99"/>
      <c r="N140" s="99"/>
    </row>
    <row r="141" spans="1:14" s="50" customFormat="1" ht="21">
      <c r="A141" s="121">
        <v>17</v>
      </c>
      <c r="B141" s="102" t="s">
        <v>710</v>
      </c>
      <c r="C141" s="103">
        <v>36.3</v>
      </c>
      <c r="D141" s="121" t="s">
        <v>850</v>
      </c>
      <c r="E141" s="99"/>
      <c r="F141" s="99"/>
      <c r="G141" s="99"/>
      <c r="H141" s="99"/>
      <c r="I141" s="99"/>
      <c r="J141" s="99"/>
      <c r="K141" s="99"/>
      <c r="L141" s="99"/>
      <c r="M141" s="99"/>
      <c r="N141" s="99"/>
    </row>
    <row r="142" spans="1:14" s="50" customFormat="1" ht="21">
      <c r="A142" s="121">
        <v>18</v>
      </c>
      <c r="B142" s="102" t="s">
        <v>712</v>
      </c>
      <c r="C142" s="103">
        <v>23.9</v>
      </c>
      <c r="D142" s="121" t="s">
        <v>851</v>
      </c>
      <c r="E142" s="99"/>
      <c r="F142" s="99"/>
      <c r="G142" s="99"/>
      <c r="H142" s="99"/>
      <c r="I142" s="99"/>
      <c r="J142" s="99"/>
      <c r="K142" s="99"/>
      <c r="L142" s="99"/>
      <c r="M142" s="99"/>
      <c r="N142" s="99"/>
    </row>
    <row r="143" spans="1:14" s="50" customFormat="1" ht="21">
      <c r="A143" s="170"/>
      <c r="B143" s="170"/>
      <c r="C143" s="139">
        <f>SUM(C125:C142)</f>
        <v>1369.8999999999996</v>
      </c>
      <c r="D143" s="109"/>
      <c r="E143" s="99"/>
      <c r="F143" s="99"/>
      <c r="G143" s="99"/>
      <c r="H143" s="99"/>
      <c r="I143" s="99"/>
      <c r="J143" s="99"/>
      <c r="K143" s="99"/>
      <c r="L143" s="99"/>
      <c r="M143" s="99"/>
      <c r="N143" s="99"/>
    </row>
    <row r="144" spans="1:14" s="50" customFormat="1" ht="21">
      <c r="A144" s="109"/>
      <c r="B144" s="109"/>
      <c r="C144" s="145"/>
      <c r="D144" s="109"/>
      <c r="E144" s="99"/>
      <c r="F144" s="99"/>
      <c r="G144" s="99"/>
      <c r="H144" s="99"/>
      <c r="I144" s="99"/>
      <c r="J144" s="99"/>
      <c r="K144" s="99"/>
      <c r="L144" s="99"/>
      <c r="M144" s="99"/>
      <c r="N144" s="99"/>
    </row>
    <row r="145" spans="1:14" s="50" customFormat="1" ht="21">
      <c r="A145" s="97"/>
      <c r="B145" s="166" t="s">
        <v>790</v>
      </c>
      <c r="C145" s="166"/>
      <c r="D145" s="98"/>
      <c r="E145" s="99"/>
      <c r="F145" s="99"/>
      <c r="G145" s="99"/>
      <c r="H145" s="99"/>
      <c r="I145" s="99"/>
      <c r="J145" s="99"/>
      <c r="K145" s="99"/>
      <c r="L145" s="99"/>
      <c r="M145" s="99"/>
      <c r="N145" s="99"/>
    </row>
    <row r="146" spans="1:14" s="50" customFormat="1" ht="21">
      <c r="A146" s="100" t="s">
        <v>3</v>
      </c>
      <c r="B146" s="100" t="s">
        <v>260</v>
      </c>
      <c r="C146" s="100" t="s">
        <v>234</v>
      </c>
      <c r="D146" s="100" t="s">
        <v>235</v>
      </c>
      <c r="E146" s="99"/>
      <c r="F146" s="99"/>
      <c r="G146" s="99"/>
      <c r="H146" s="99"/>
      <c r="I146" s="99"/>
      <c r="J146" s="99"/>
      <c r="K146" s="99"/>
      <c r="L146" s="99"/>
      <c r="M146" s="99"/>
      <c r="N146" s="99"/>
    </row>
    <row r="147" spans="1:14" s="50" customFormat="1" ht="21">
      <c r="A147" s="121">
        <v>19</v>
      </c>
      <c r="B147" s="102" t="s">
        <v>714</v>
      </c>
      <c r="C147" s="103">
        <v>21.2</v>
      </c>
      <c r="D147" s="121" t="s">
        <v>852</v>
      </c>
      <c r="E147" s="99"/>
      <c r="F147" s="99"/>
      <c r="G147" s="99"/>
      <c r="H147" s="99"/>
      <c r="I147" s="99"/>
      <c r="J147" s="99"/>
      <c r="K147" s="99"/>
      <c r="L147" s="99"/>
      <c r="M147" s="99"/>
      <c r="N147" s="99"/>
    </row>
    <row r="148" spans="1:14" s="50" customFormat="1" ht="21">
      <c r="A148" s="121">
        <v>20</v>
      </c>
      <c r="B148" s="102" t="s">
        <v>811</v>
      </c>
      <c r="C148" s="103">
        <v>91.7</v>
      </c>
      <c r="D148" s="121" t="s">
        <v>853</v>
      </c>
      <c r="E148" s="99"/>
      <c r="F148" s="99"/>
      <c r="G148" s="99"/>
      <c r="H148" s="99"/>
      <c r="I148" s="99"/>
      <c r="J148" s="99"/>
      <c r="K148" s="99"/>
      <c r="L148" s="99"/>
      <c r="M148" s="99"/>
      <c r="N148" s="99"/>
    </row>
    <row r="149" spans="1:14" s="50" customFormat="1" ht="21">
      <c r="A149" s="121">
        <v>21</v>
      </c>
      <c r="B149" s="102" t="s">
        <v>719</v>
      </c>
      <c r="C149" s="103">
        <v>14.7</v>
      </c>
      <c r="D149" s="121" t="s">
        <v>854</v>
      </c>
      <c r="E149" s="99"/>
      <c r="F149" s="99"/>
      <c r="G149" s="99"/>
      <c r="H149" s="99"/>
      <c r="I149" s="99"/>
      <c r="J149" s="99"/>
      <c r="K149" s="99"/>
      <c r="L149" s="99"/>
      <c r="M149" s="99"/>
      <c r="N149" s="99"/>
    </row>
    <row r="150" spans="1:14" s="50" customFormat="1" ht="21">
      <c r="A150" s="121">
        <v>22</v>
      </c>
      <c r="B150" s="102" t="s">
        <v>723</v>
      </c>
      <c r="C150" s="103">
        <v>34.4</v>
      </c>
      <c r="D150" s="121" t="s">
        <v>855</v>
      </c>
      <c r="E150" s="99"/>
      <c r="F150" s="99"/>
      <c r="G150" s="99"/>
      <c r="H150" s="99"/>
      <c r="I150" s="99"/>
      <c r="J150" s="99"/>
      <c r="K150" s="99"/>
      <c r="L150" s="99"/>
      <c r="M150" s="99"/>
      <c r="N150" s="99"/>
    </row>
    <row r="151" spans="1:14" s="50" customFormat="1" ht="21">
      <c r="A151" s="121">
        <v>23</v>
      </c>
      <c r="B151" s="102" t="s">
        <v>725</v>
      </c>
      <c r="C151" s="103">
        <v>85.5</v>
      </c>
      <c r="D151" s="121" t="s">
        <v>856</v>
      </c>
      <c r="E151" s="99"/>
      <c r="F151" s="99"/>
      <c r="G151" s="99"/>
      <c r="H151" s="99"/>
      <c r="I151" s="99"/>
      <c r="J151" s="99"/>
      <c r="K151" s="99"/>
      <c r="L151" s="99"/>
      <c r="M151" s="99"/>
      <c r="N151" s="99"/>
    </row>
    <row r="152" spans="1:14" s="50" customFormat="1" ht="21">
      <c r="A152" s="121">
        <v>24</v>
      </c>
      <c r="B152" s="102" t="s">
        <v>729</v>
      </c>
      <c r="C152" s="103">
        <v>49.2</v>
      </c>
      <c r="D152" s="121" t="s">
        <v>857</v>
      </c>
      <c r="E152" s="99"/>
      <c r="F152" s="99"/>
      <c r="G152" s="99"/>
      <c r="H152" s="99"/>
      <c r="I152" s="99"/>
      <c r="J152" s="99"/>
      <c r="K152" s="99"/>
      <c r="L152" s="99"/>
      <c r="M152" s="99"/>
      <c r="N152" s="99"/>
    </row>
    <row r="153" spans="1:14" s="50" customFormat="1" ht="21">
      <c r="A153" s="121">
        <v>25</v>
      </c>
      <c r="B153" s="102" t="s">
        <v>731</v>
      </c>
      <c r="C153" s="103">
        <v>27.1</v>
      </c>
      <c r="D153" s="121" t="s">
        <v>858</v>
      </c>
      <c r="E153" s="99"/>
      <c r="F153" s="99"/>
      <c r="G153" s="99"/>
      <c r="H153" s="99"/>
      <c r="I153" s="99"/>
      <c r="J153" s="99"/>
      <c r="K153" s="99"/>
      <c r="L153" s="99"/>
      <c r="M153" s="99"/>
      <c r="N153" s="99"/>
    </row>
    <row r="154" spans="1:14" s="50" customFormat="1" ht="21">
      <c r="A154" s="121">
        <v>26</v>
      </c>
      <c r="B154" s="102" t="s">
        <v>814</v>
      </c>
      <c r="C154" s="103">
        <v>26.2</v>
      </c>
      <c r="D154" s="121" t="s">
        <v>859</v>
      </c>
      <c r="E154" s="99"/>
      <c r="F154" s="99"/>
      <c r="G154" s="99"/>
      <c r="H154" s="99"/>
      <c r="I154" s="99"/>
      <c r="J154" s="99"/>
      <c r="K154" s="99"/>
      <c r="L154" s="99"/>
      <c r="M154" s="99"/>
      <c r="N154" s="99"/>
    </row>
    <row r="155" spans="1:14" s="50" customFormat="1" ht="21">
      <c r="A155" s="121">
        <v>27</v>
      </c>
      <c r="B155" s="102" t="s">
        <v>742</v>
      </c>
      <c r="C155" s="103">
        <v>28.5</v>
      </c>
      <c r="D155" s="121" t="s">
        <v>860</v>
      </c>
      <c r="E155" s="99"/>
      <c r="F155" s="99"/>
      <c r="G155" s="99"/>
      <c r="H155" s="99"/>
      <c r="I155" s="99"/>
      <c r="J155" s="99"/>
      <c r="K155" s="99"/>
      <c r="L155" s="99"/>
      <c r="M155" s="99"/>
      <c r="N155" s="99"/>
    </row>
    <row r="156" spans="1:14" s="50" customFormat="1" ht="21">
      <c r="A156" s="121">
        <v>28</v>
      </c>
      <c r="B156" s="102" t="s">
        <v>746</v>
      </c>
      <c r="C156" s="103">
        <v>37.1</v>
      </c>
      <c r="D156" s="121" t="s">
        <v>861</v>
      </c>
      <c r="E156" s="99"/>
      <c r="F156" s="99"/>
      <c r="G156" s="99"/>
      <c r="H156" s="99"/>
      <c r="I156" s="99"/>
      <c r="J156" s="99"/>
      <c r="K156" s="99"/>
      <c r="L156" s="99"/>
      <c r="M156" s="99"/>
      <c r="N156" s="99"/>
    </row>
    <row r="157" spans="1:14" s="50" customFormat="1" ht="21">
      <c r="A157" s="121">
        <v>29</v>
      </c>
      <c r="B157" s="102" t="s">
        <v>754</v>
      </c>
      <c r="C157" s="103">
        <v>37.6</v>
      </c>
      <c r="D157" s="121" t="s">
        <v>862</v>
      </c>
      <c r="E157" s="99"/>
      <c r="F157" s="99"/>
      <c r="G157" s="99"/>
      <c r="H157" s="99"/>
      <c r="I157" s="99"/>
      <c r="J157" s="99"/>
      <c r="K157" s="99"/>
      <c r="L157" s="99"/>
      <c r="M157" s="99"/>
      <c r="N157" s="99"/>
    </row>
    <row r="158" spans="1:14" s="50" customFormat="1" ht="21">
      <c r="A158" s="121">
        <v>30</v>
      </c>
      <c r="B158" s="102" t="s">
        <v>760</v>
      </c>
      <c r="C158" s="103">
        <v>38.5</v>
      </c>
      <c r="D158" s="121" t="s">
        <v>863</v>
      </c>
      <c r="E158" s="99"/>
      <c r="F158" s="99"/>
      <c r="G158" s="99"/>
      <c r="H158" s="99"/>
      <c r="I158" s="99"/>
      <c r="J158" s="99"/>
      <c r="K158" s="99"/>
      <c r="L158" s="99"/>
      <c r="M158" s="99"/>
      <c r="N158" s="99"/>
    </row>
    <row r="159" spans="1:14" s="50" customFormat="1" ht="21">
      <c r="A159" s="121">
        <v>31</v>
      </c>
      <c r="B159" s="102" t="s">
        <v>762</v>
      </c>
      <c r="C159" s="103">
        <v>200.7</v>
      </c>
      <c r="D159" s="121" t="s">
        <v>864</v>
      </c>
      <c r="E159" s="99"/>
      <c r="F159" s="99"/>
      <c r="G159" s="99"/>
      <c r="H159" s="99"/>
      <c r="I159" s="99"/>
      <c r="J159" s="99"/>
      <c r="K159" s="99"/>
      <c r="L159" s="99"/>
      <c r="M159" s="99"/>
      <c r="N159" s="99"/>
    </row>
    <row r="160" spans="1:14" s="50" customFormat="1" ht="21">
      <c r="A160" s="121">
        <v>32</v>
      </c>
      <c r="B160" s="102" t="s">
        <v>777</v>
      </c>
      <c r="C160" s="103">
        <v>72.8</v>
      </c>
      <c r="D160" s="121" t="s">
        <v>865</v>
      </c>
      <c r="E160" s="99"/>
      <c r="F160" s="99"/>
      <c r="G160" s="99"/>
      <c r="H160" s="99"/>
      <c r="I160" s="99"/>
      <c r="J160" s="99"/>
      <c r="K160" s="99"/>
      <c r="L160" s="99"/>
      <c r="M160" s="99"/>
      <c r="N160" s="99"/>
    </row>
    <row r="161" spans="1:14" s="50" customFormat="1" ht="21">
      <c r="A161" s="121">
        <v>33</v>
      </c>
      <c r="B161" s="102" t="s">
        <v>781</v>
      </c>
      <c r="C161" s="103">
        <v>27.8</v>
      </c>
      <c r="D161" s="121" t="s">
        <v>866</v>
      </c>
      <c r="E161" s="99"/>
      <c r="F161" s="99"/>
      <c r="G161" s="99"/>
      <c r="H161" s="99"/>
      <c r="I161" s="99"/>
      <c r="J161" s="99"/>
      <c r="K161" s="99"/>
      <c r="L161" s="99"/>
      <c r="M161" s="99"/>
      <c r="N161" s="99"/>
    </row>
    <row r="162" spans="1:14" s="50" customFormat="1" ht="21">
      <c r="A162" s="121">
        <v>34</v>
      </c>
      <c r="B162" s="126" t="s">
        <v>783</v>
      </c>
      <c r="C162" s="136">
        <v>56.7</v>
      </c>
      <c r="D162" s="121" t="s">
        <v>867</v>
      </c>
      <c r="E162" s="99"/>
      <c r="F162" s="99"/>
      <c r="G162" s="99"/>
      <c r="H162" s="99"/>
      <c r="I162" s="99"/>
      <c r="J162" s="99"/>
      <c r="K162" s="99"/>
      <c r="L162" s="99"/>
      <c r="M162" s="99"/>
      <c r="N162" s="99"/>
    </row>
    <row r="163" spans="1:14" s="50" customFormat="1" ht="21">
      <c r="A163" s="121">
        <v>35</v>
      </c>
      <c r="B163" s="126" t="s">
        <v>818</v>
      </c>
      <c r="C163" s="136">
        <v>33.4</v>
      </c>
      <c r="D163" s="121" t="s">
        <v>868</v>
      </c>
      <c r="E163" s="99"/>
      <c r="F163" s="99"/>
      <c r="G163" s="99"/>
      <c r="H163" s="99"/>
      <c r="I163" s="99"/>
      <c r="J163" s="99"/>
      <c r="K163" s="99"/>
      <c r="L163" s="99"/>
      <c r="M163" s="99"/>
      <c r="N163" s="99"/>
    </row>
    <row r="164" spans="1:14" s="50" customFormat="1" ht="21">
      <c r="A164" s="121">
        <v>36</v>
      </c>
      <c r="B164" s="102" t="s">
        <v>785</v>
      </c>
      <c r="C164" s="103">
        <v>71.6</v>
      </c>
      <c r="D164" s="121" t="s">
        <v>869</v>
      </c>
      <c r="E164" s="99"/>
      <c r="F164" s="99"/>
      <c r="G164" s="99"/>
      <c r="H164" s="99"/>
      <c r="I164" s="99"/>
      <c r="J164" s="99"/>
      <c r="K164" s="99"/>
      <c r="L164" s="99"/>
      <c r="M164" s="99"/>
      <c r="N164" s="99"/>
    </row>
    <row r="165" spans="1:14" s="50" customFormat="1" ht="21">
      <c r="A165" s="121">
        <v>37</v>
      </c>
      <c r="B165" s="102" t="s">
        <v>789</v>
      </c>
      <c r="C165" s="103">
        <v>42.4</v>
      </c>
      <c r="D165" s="121" t="s">
        <v>870</v>
      </c>
      <c r="E165" s="99"/>
      <c r="F165" s="99"/>
      <c r="G165" s="99"/>
      <c r="H165" s="99"/>
      <c r="I165" s="99"/>
      <c r="J165" s="99"/>
      <c r="K165" s="99"/>
      <c r="L165" s="99"/>
      <c r="M165" s="99"/>
      <c r="N165" s="99"/>
    </row>
    <row r="166" spans="1:14" s="50" customFormat="1" ht="21.75" thickBot="1">
      <c r="A166" s="104" t="s">
        <v>184</v>
      </c>
      <c r="B166" s="127"/>
      <c r="C166" s="140">
        <f>SUM(C147:C165)</f>
        <v>997.1</v>
      </c>
      <c r="D166" s="107">
        <f>C143+C166</f>
        <v>2366.9999999999995</v>
      </c>
      <c r="E166" s="99"/>
      <c r="F166" s="99"/>
      <c r="G166" s="99"/>
      <c r="H166" s="99"/>
      <c r="I166" s="99"/>
      <c r="J166" s="99"/>
      <c r="K166" s="99"/>
      <c r="L166" s="99"/>
      <c r="M166" s="99"/>
      <c r="N166" s="99"/>
    </row>
    <row r="167" spans="1:14" s="50" customFormat="1" ht="21.75" thickTop="1">
      <c r="A167" s="108"/>
      <c r="B167" s="132"/>
      <c r="C167" s="144"/>
      <c r="D167" s="110"/>
      <c r="E167" s="99"/>
      <c r="F167" s="99"/>
      <c r="G167" s="99"/>
      <c r="H167" s="99"/>
      <c r="I167" s="99"/>
      <c r="J167" s="99"/>
      <c r="K167" s="99"/>
      <c r="L167" s="99"/>
      <c r="M167" s="99"/>
      <c r="N167" s="99"/>
    </row>
    <row r="168" spans="1:14" s="50" customFormat="1" ht="21">
      <c r="A168" s="97"/>
      <c r="B168" s="166" t="s">
        <v>833</v>
      </c>
      <c r="C168" s="166"/>
      <c r="D168" s="98"/>
      <c r="E168" s="99"/>
      <c r="F168" s="99"/>
      <c r="G168" s="99"/>
      <c r="H168" s="99"/>
      <c r="I168" s="99"/>
      <c r="J168" s="99"/>
      <c r="K168" s="99"/>
      <c r="L168" s="99"/>
      <c r="M168" s="99"/>
      <c r="N168" s="99"/>
    </row>
    <row r="169" spans="1:14" s="50" customFormat="1" ht="21">
      <c r="A169" s="100" t="s">
        <v>3</v>
      </c>
      <c r="B169" s="100" t="s">
        <v>260</v>
      </c>
      <c r="C169" s="100" t="s">
        <v>234</v>
      </c>
      <c r="D169" s="100" t="s">
        <v>235</v>
      </c>
      <c r="E169" s="99"/>
      <c r="F169" s="99"/>
      <c r="G169" s="99"/>
      <c r="H169" s="99"/>
      <c r="I169" s="99"/>
      <c r="J169" s="99"/>
      <c r="K169" s="99"/>
      <c r="L169" s="99"/>
      <c r="M169" s="99"/>
      <c r="N169" s="99"/>
    </row>
    <row r="170" spans="1:14" s="50" customFormat="1" ht="21">
      <c r="A170" s="121">
        <v>1</v>
      </c>
      <c r="B170" s="102" t="s">
        <v>871</v>
      </c>
      <c r="C170" s="139">
        <v>35.2</v>
      </c>
      <c r="D170" s="121" t="s">
        <v>872</v>
      </c>
      <c r="E170" s="99"/>
      <c r="F170" s="99"/>
      <c r="G170" s="99"/>
      <c r="H170" s="99"/>
      <c r="I170" s="99"/>
      <c r="J170" s="99"/>
      <c r="K170" s="99"/>
      <c r="L170" s="99"/>
      <c r="M170" s="99"/>
      <c r="N170" s="99"/>
    </row>
    <row r="171" spans="1:14" s="50" customFormat="1" ht="21">
      <c r="A171" s="121">
        <v>2</v>
      </c>
      <c r="B171" s="102" t="s">
        <v>873</v>
      </c>
      <c r="C171" s="139">
        <v>5.6</v>
      </c>
      <c r="D171" s="121" t="s">
        <v>874</v>
      </c>
      <c r="E171" s="99"/>
      <c r="F171" s="99"/>
      <c r="G171" s="99"/>
      <c r="H171" s="99"/>
      <c r="I171" s="99"/>
      <c r="J171" s="99"/>
      <c r="K171" s="99"/>
      <c r="L171" s="99"/>
      <c r="M171" s="99"/>
      <c r="N171" s="99"/>
    </row>
    <row r="172" spans="1:14" s="50" customFormat="1" ht="21">
      <c r="A172" s="121">
        <v>3</v>
      </c>
      <c r="B172" s="102" t="s">
        <v>875</v>
      </c>
      <c r="C172" s="139">
        <v>219.7</v>
      </c>
      <c r="D172" s="121" t="s">
        <v>876</v>
      </c>
      <c r="E172" s="99"/>
      <c r="F172" s="99"/>
      <c r="G172" s="99"/>
      <c r="H172" s="99"/>
      <c r="I172" s="99"/>
      <c r="J172" s="99"/>
      <c r="K172" s="99"/>
      <c r="L172" s="99"/>
      <c r="M172" s="99"/>
      <c r="N172" s="99"/>
    </row>
    <row r="173" spans="1:14" s="50" customFormat="1" ht="21">
      <c r="A173" s="121">
        <v>4</v>
      </c>
      <c r="B173" s="102" t="s">
        <v>877</v>
      </c>
      <c r="C173" s="139">
        <v>18.2</v>
      </c>
      <c r="D173" s="121" t="s">
        <v>878</v>
      </c>
      <c r="E173" s="99"/>
      <c r="F173" s="99"/>
      <c r="G173" s="99"/>
      <c r="H173" s="99"/>
      <c r="I173" s="99"/>
      <c r="J173" s="99"/>
      <c r="K173" s="99"/>
      <c r="L173" s="99"/>
      <c r="M173" s="99"/>
      <c r="N173" s="99"/>
    </row>
    <row r="174" spans="1:14" s="50" customFormat="1" ht="21">
      <c r="A174" s="121">
        <v>5</v>
      </c>
      <c r="B174" s="102" t="s">
        <v>879</v>
      </c>
      <c r="C174" s="139">
        <v>30.2</v>
      </c>
      <c r="D174" s="121" t="s">
        <v>880</v>
      </c>
      <c r="E174" s="99"/>
      <c r="F174" s="99"/>
      <c r="G174" s="99"/>
      <c r="H174" s="99"/>
      <c r="I174" s="99"/>
      <c r="J174" s="99"/>
      <c r="K174" s="99"/>
      <c r="L174" s="99"/>
      <c r="M174" s="99"/>
      <c r="N174" s="99"/>
    </row>
    <row r="175" spans="1:14" s="50" customFormat="1" ht="21">
      <c r="A175" s="121">
        <v>6</v>
      </c>
      <c r="B175" s="102" t="s">
        <v>881</v>
      </c>
      <c r="C175" s="139">
        <v>12.7</v>
      </c>
      <c r="D175" s="121" t="s">
        <v>882</v>
      </c>
      <c r="E175" s="99"/>
      <c r="F175" s="99"/>
      <c r="G175" s="99"/>
      <c r="H175" s="99"/>
      <c r="I175" s="99"/>
      <c r="J175" s="99"/>
      <c r="K175" s="99"/>
      <c r="L175" s="99"/>
      <c r="M175" s="99"/>
      <c r="N175" s="99"/>
    </row>
    <row r="176" spans="1:14" s="50" customFormat="1" ht="21">
      <c r="A176" s="121">
        <v>7</v>
      </c>
      <c r="B176" s="102" t="s">
        <v>883</v>
      </c>
      <c r="C176" s="139">
        <v>14.4</v>
      </c>
      <c r="D176" s="121" t="s">
        <v>884</v>
      </c>
      <c r="E176" s="99"/>
      <c r="F176" s="99"/>
      <c r="G176" s="99"/>
      <c r="H176" s="99"/>
      <c r="I176" s="99"/>
      <c r="J176" s="99"/>
      <c r="K176" s="99"/>
      <c r="L176" s="99"/>
      <c r="M176" s="99"/>
      <c r="N176" s="99"/>
    </row>
    <row r="177" spans="1:14" s="50" customFormat="1" ht="21">
      <c r="A177" s="121">
        <v>8</v>
      </c>
      <c r="B177" s="102" t="s">
        <v>556</v>
      </c>
      <c r="C177" s="139">
        <v>42.3</v>
      </c>
      <c r="D177" s="121" t="s">
        <v>834</v>
      </c>
      <c r="E177" s="99"/>
      <c r="F177" s="99"/>
      <c r="G177" s="99"/>
      <c r="H177" s="99"/>
      <c r="I177" s="99"/>
      <c r="J177" s="99"/>
      <c r="K177" s="99"/>
      <c r="L177" s="99"/>
      <c r="M177" s="99"/>
      <c r="N177" s="99"/>
    </row>
    <row r="178" spans="1:14" s="50" customFormat="1" ht="21">
      <c r="A178" s="121">
        <v>9</v>
      </c>
      <c r="B178" s="102" t="s">
        <v>557</v>
      </c>
      <c r="C178" s="139">
        <v>33.7</v>
      </c>
      <c r="D178" s="121" t="s">
        <v>835</v>
      </c>
      <c r="E178" s="99"/>
      <c r="F178" s="99"/>
      <c r="G178" s="99"/>
      <c r="H178" s="99"/>
      <c r="I178" s="99"/>
      <c r="J178" s="99"/>
      <c r="K178" s="99"/>
      <c r="L178" s="99"/>
      <c r="M178" s="99"/>
      <c r="N178" s="99"/>
    </row>
    <row r="179" spans="1:14" s="50" customFormat="1" ht="21">
      <c r="A179" s="121">
        <v>10</v>
      </c>
      <c r="B179" s="102" t="s">
        <v>885</v>
      </c>
      <c r="C179" s="139">
        <v>18.8</v>
      </c>
      <c r="D179" s="121" t="s">
        <v>886</v>
      </c>
      <c r="E179" s="99"/>
      <c r="F179" s="99"/>
      <c r="G179" s="99"/>
      <c r="H179" s="99"/>
      <c r="I179" s="99"/>
      <c r="J179" s="99"/>
      <c r="K179" s="99"/>
      <c r="L179" s="99"/>
      <c r="M179" s="99"/>
      <c r="N179" s="99"/>
    </row>
    <row r="180" spans="1:14" s="50" customFormat="1" ht="21">
      <c r="A180" s="170"/>
      <c r="B180" s="170"/>
      <c r="C180" s="139">
        <f>SUM(C170:C179)</f>
        <v>430.79999999999995</v>
      </c>
      <c r="D180" s="109"/>
      <c r="E180" s="99"/>
      <c r="F180" s="99"/>
      <c r="G180" s="99"/>
      <c r="H180" s="99"/>
      <c r="I180" s="99"/>
      <c r="J180" s="99"/>
      <c r="K180" s="99"/>
      <c r="L180" s="99"/>
      <c r="M180" s="99"/>
      <c r="N180" s="99"/>
    </row>
    <row r="181" spans="1:14" s="50" customFormat="1" ht="21">
      <c r="A181" s="97"/>
      <c r="B181" s="166" t="s">
        <v>833</v>
      </c>
      <c r="C181" s="166"/>
      <c r="D181" s="98"/>
      <c r="E181" s="99"/>
      <c r="F181" s="99"/>
      <c r="G181" s="99"/>
      <c r="H181" s="99"/>
      <c r="I181" s="99"/>
      <c r="J181" s="99"/>
      <c r="K181" s="99"/>
      <c r="L181" s="99"/>
      <c r="M181" s="99"/>
      <c r="N181" s="99"/>
    </row>
    <row r="182" spans="1:14" s="50" customFormat="1" ht="21">
      <c r="A182" s="100" t="s">
        <v>3</v>
      </c>
      <c r="B182" s="100" t="s">
        <v>260</v>
      </c>
      <c r="C182" s="100" t="s">
        <v>234</v>
      </c>
      <c r="D182" s="100" t="s">
        <v>235</v>
      </c>
      <c r="E182" s="99"/>
      <c r="F182" s="99"/>
      <c r="G182" s="99"/>
      <c r="H182" s="99"/>
      <c r="I182" s="99"/>
      <c r="J182" s="99"/>
      <c r="K182" s="99"/>
      <c r="L182" s="99"/>
      <c r="M182" s="99"/>
      <c r="N182" s="99"/>
    </row>
    <row r="183" spans="1:14" s="50" customFormat="1" ht="21">
      <c r="A183" s="121">
        <v>11</v>
      </c>
      <c r="B183" s="102" t="s">
        <v>887</v>
      </c>
      <c r="C183" s="139">
        <v>10</v>
      </c>
      <c r="D183" s="121" t="s">
        <v>888</v>
      </c>
      <c r="E183" s="99"/>
      <c r="F183" s="99"/>
      <c r="G183" s="99"/>
      <c r="H183" s="99"/>
      <c r="I183" s="99"/>
      <c r="J183" s="99"/>
      <c r="K183" s="99"/>
      <c r="L183" s="99"/>
      <c r="M183" s="99"/>
      <c r="N183" s="99"/>
    </row>
    <row r="184" spans="1:14" s="50" customFormat="1" ht="21">
      <c r="A184" s="121">
        <v>12</v>
      </c>
      <c r="B184" s="102" t="s">
        <v>889</v>
      </c>
      <c r="C184" s="139">
        <v>46.3</v>
      </c>
      <c r="D184" s="121" t="s">
        <v>890</v>
      </c>
      <c r="E184" s="99"/>
      <c r="F184" s="99"/>
      <c r="G184" s="99"/>
      <c r="H184" s="99"/>
      <c r="I184" s="99"/>
      <c r="J184" s="99"/>
      <c r="K184" s="99"/>
      <c r="L184" s="99"/>
      <c r="M184" s="99"/>
      <c r="N184" s="99"/>
    </row>
    <row r="185" spans="1:14" s="50" customFormat="1" ht="21">
      <c r="A185" s="121">
        <v>13</v>
      </c>
      <c r="B185" s="102" t="s">
        <v>559</v>
      </c>
      <c r="C185" s="139">
        <v>23.3</v>
      </c>
      <c r="D185" s="121" t="s">
        <v>836</v>
      </c>
      <c r="E185" s="99"/>
      <c r="F185" s="99"/>
      <c r="G185" s="99"/>
      <c r="H185" s="99"/>
      <c r="I185" s="99"/>
      <c r="J185" s="99"/>
      <c r="K185" s="99"/>
      <c r="L185" s="99"/>
      <c r="M185" s="99"/>
      <c r="N185" s="99"/>
    </row>
    <row r="186" spans="1:14" s="50" customFormat="1" ht="21">
      <c r="A186" s="121">
        <v>14</v>
      </c>
      <c r="B186" s="102" t="s">
        <v>562</v>
      </c>
      <c r="C186" s="139">
        <v>12.8</v>
      </c>
      <c r="D186" s="121" t="s">
        <v>891</v>
      </c>
      <c r="E186" s="99"/>
      <c r="F186" s="99"/>
      <c r="G186" s="99"/>
      <c r="H186" s="99"/>
      <c r="I186" s="99"/>
      <c r="J186" s="99"/>
      <c r="K186" s="99"/>
      <c r="L186" s="99"/>
      <c r="M186" s="99"/>
      <c r="N186" s="99"/>
    </row>
    <row r="187" spans="1:14" s="50" customFormat="1" ht="21">
      <c r="A187" s="121">
        <v>15</v>
      </c>
      <c r="B187" s="102" t="s">
        <v>19</v>
      </c>
      <c r="C187" s="139">
        <v>6.7</v>
      </c>
      <c r="D187" s="121" t="s">
        <v>892</v>
      </c>
      <c r="E187" s="99"/>
      <c r="F187" s="99"/>
      <c r="G187" s="99"/>
      <c r="H187" s="99"/>
      <c r="I187" s="99"/>
      <c r="J187" s="99"/>
      <c r="K187" s="99"/>
      <c r="L187" s="99"/>
      <c r="M187" s="99"/>
      <c r="N187" s="99"/>
    </row>
    <row r="188" spans="1:14" s="50" customFormat="1" ht="21">
      <c r="A188" s="121">
        <v>16</v>
      </c>
      <c r="B188" s="102" t="s">
        <v>564</v>
      </c>
      <c r="C188" s="139">
        <v>5.3</v>
      </c>
      <c r="D188" s="121" t="s">
        <v>893</v>
      </c>
      <c r="E188" s="99"/>
      <c r="F188" s="99"/>
      <c r="G188" s="99"/>
      <c r="H188" s="99"/>
      <c r="I188" s="99"/>
      <c r="J188" s="99"/>
      <c r="K188" s="99"/>
      <c r="L188" s="99"/>
      <c r="M188" s="99"/>
      <c r="N188" s="99"/>
    </row>
    <row r="189" spans="1:14" s="50" customFormat="1" ht="21">
      <c r="A189" s="121">
        <v>17</v>
      </c>
      <c r="B189" s="102" t="s">
        <v>894</v>
      </c>
      <c r="C189" s="139">
        <v>35.3</v>
      </c>
      <c r="D189" s="121" t="s">
        <v>895</v>
      </c>
      <c r="E189" s="99"/>
      <c r="F189" s="99"/>
      <c r="G189" s="99"/>
      <c r="H189" s="99"/>
      <c r="I189" s="99"/>
      <c r="J189" s="99"/>
      <c r="K189" s="99"/>
      <c r="L189" s="99"/>
      <c r="M189" s="99"/>
      <c r="N189" s="99"/>
    </row>
    <row r="190" spans="1:14" s="50" customFormat="1" ht="21">
      <c r="A190" s="121">
        <v>18</v>
      </c>
      <c r="B190" s="102" t="s">
        <v>896</v>
      </c>
      <c r="C190" s="139">
        <v>14.7</v>
      </c>
      <c r="D190" s="121" t="s">
        <v>897</v>
      </c>
      <c r="E190" s="99"/>
      <c r="F190" s="99"/>
      <c r="G190" s="99"/>
      <c r="H190" s="99"/>
      <c r="I190" s="99"/>
      <c r="J190" s="99"/>
      <c r="K190" s="99"/>
      <c r="L190" s="99"/>
      <c r="M190" s="99"/>
      <c r="N190" s="99"/>
    </row>
    <row r="191" spans="1:14" s="50" customFormat="1" ht="21">
      <c r="A191" s="121">
        <v>19</v>
      </c>
      <c r="B191" s="102" t="s">
        <v>898</v>
      </c>
      <c r="C191" s="139">
        <v>13.5</v>
      </c>
      <c r="D191" s="121" t="s">
        <v>899</v>
      </c>
      <c r="E191" s="99"/>
      <c r="F191" s="99"/>
      <c r="G191" s="99"/>
      <c r="H191" s="99"/>
      <c r="I191" s="99"/>
      <c r="J191" s="99"/>
      <c r="K191" s="99"/>
      <c r="L191" s="99"/>
      <c r="M191" s="99"/>
      <c r="N191" s="99"/>
    </row>
    <row r="192" spans="1:14" s="50" customFormat="1" ht="21">
      <c r="A192" s="121">
        <v>20</v>
      </c>
      <c r="B192" s="102" t="s">
        <v>291</v>
      </c>
      <c r="C192" s="139">
        <v>88.4</v>
      </c>
      <c r="D192" s="121" t="s">
        <v>900</v>
      </c>
      <c r="E192" s="99"/>
      <c r="F192" s="99"/>
      <c r="G192" s="99"/>
      <c r="H192" s="99"/>
      <c r="I192" s="99"/>
      <c r="J192" s="99"/>
      <c r="K192" s="99"/>
      <c r="L192" s="99"/>
      <c r="M192" s="99"/>
      <c r="N192" s="99"/>
    </row>
    <row r="193" spans="1:14" s="50" customFormat="1" ht="21">
      <c r="A193" s="121">
        <v>21</v>
      </c>
      <c r="B193" s="102" t="s">
        <v>901</v>
      </c>
      <c r="C193" s="139">
        <v>380.5</v>
      </c>
      <c r="D193" s="121" t="s">
        <v>902</v>
      </c>
      <c r="E193" s="99"/>
      <c r="F193" s="99"/>
      <c r="G193" s="99"/>
      <c r="H193" s="99"/>
      <c r="I193" s="99"/>
      <c r="J193" s="99"/>
      <c r="K193" s="99"/>
      <c r="L193" s="99"/>
      <c r="M193" s="99"/>
      <c r="N193" s="99"/>
    </row>
    <row r="194" spans="1:14" s="50" customFormat="1" ht="21">
      <c r="A194" s="121">
        <v>22</v>
      </c>
      <c r="B194" s="102" t="s">
        <v>25</v>
      </c>
      <c r="C194" s="139">
        <v>70.7</v>
      </c>
      <c r="D194" s="121" t="s">
        <v>903</v>
      </c>
      <c r="E194" s="99"/>
      <c r="F194" s="99"/>
      <c r="G194" s="99"/>
      <c r="H194" s="99"/>
      <c r="I194" s="99"/>
      <c r="J194" s="99"/>
      <c r="K194" s="99"/>
      <c r="L194" s="99"/>
      <c r="M194" s="99"/>
      <c r="N194" s="99"/>
    </row>
    <row r="195" spans="1:14" s="50" customFormat="1" ht="21">
      <c r="A195" s="121">
        <v>23</v>
      </c>
      <c r="B195" s="102" t="s">
        <v>904</v>
      </c>
      <c r="C195" s="139">
        <v>23</v>
      </c>
      <c r="D195" s="121" t="s">
        <v>905</v>
      </c>
      <c r="E195" s="99"/>
      <c r="F195" s="99"/>
      <c r="G195" s="99"/>
      <c r="H195" s="99"/>
      <c r="I195" s="99"/>
      <c r="J195" s="99"/>
      <c r="K195" s="99"/>
      <c r="L195" s="99"/>
      <c r="M195" s="99"/>
      <c r="N195" s="99"/>
    </row>
    <row r="196" spans="1:14" s="50" customFormat="1" ht="21">
      <c r="A196" s="121">
        <v>24</v>
      </c>
      <c r="B196" s="102" t="s">
        <v>906</v>
      </c>
      <c r="C196" s="139">
        <v>24</v>
      </c>
      <c r="D196" s="121" t="s">
        <v>907</v>
      </c>
      <c r="E196" s="99"/>
      <c r="F196" s="99"/>
      <c r="G196" s="99"/>
      <c r="H196" s="99"/>
      <c r="I196" s="99"/>
      <c r="J196" s="99"/>
      <c r="K196" s="99"/>
      <c r="L196" s="99"/>
      <c r="M196" s="99"/>
      <c r="N196" s="99"/>
    </row>
    <row r="197" spans="1:14" s="50" customFormat="1" ht="21">
      <c r="A197" s="121">
        <v>25</v>
      </c>
      <c r="B197" s="102" t="s">
        <v>908</v>
      </c>
      <c r="C197" s="139">
        <v>10.6</v>
      </c>
      <c r="D197" s="121" t="s">
        <v>909</v>
      </c>
      <c r="E197" s="99"/>
      <c r="F197" s="99"/>
      <c r="G197" s="99"/>
      <c r="H197" s="99"/>
      <c r="I197" s="99"/>
      <c r="J197" s="99"/>
      <c r="K197" s="99"/>
      <c r="L197" s="99"/>
      <c r="M197" s="99"/>
      <c r="N197" s="99"/>
    </row>
    <row r="198" spans="1:14" s="50" customFormat="1" ht="21">
      <c r="A198" s="121">
        <v>26</v>
      </c>
      <c r="B198" s="102" t="s">
        <v>910</v>
      </c>
      <c r="C198" s="139">
        <v>126.7</v>
      </c>
      <c r="D198" s="121" t="s">
        <v>911</v>
      </c>
      <c r="E198" s="99"/>
      <c r="F198" s="99"/>
      <c r="G198" s="99"/>
      <c r="H198" s="99"/>
      <c r="I198" s="99"/>
      <c r="J198" s="99"/>
      <c r="K198" s="99"/>
      <c r="L198" s="99"/>
      <c r="M198" s="99"/>
      <c r="N198" s="99"/>
    </row>
    <row r="199" spans="1:14" s="50" customFormat="1" ht="21">
      <c r="A199" s="121">
        <v>27</v>
      </c>
      <c r="B199" s="102" t="s">
        <v>912</v>
      </c>
      <c r="C199" s="139">
        <v>35.6</v>
      </c>
      <c r="D199" s="121" t="s">
        <v>913</v>
      </c>
      <c r="E199" s="99"/>
      <c r="F199" s="99"/>
      <c r="G199" s="99"/>
      <c r="H199" s="99"/>
      <c r="I199" s="99"/>
      <c r="J199" s="99"/>
      <c r="K199" s="99"/>
      <c r="L199" s="99"/>
      <c r="M199" s="99"/>
      <c r="N199" s="99"/>
    </row>
    <row r="200" spans="1:14" s="50" customFormat="1" ht="21">
      <c r="A200" s="121">
        <v>28</v>
      </c>
      <c r="B200" s="102" t="s">
        <v>914</v>
      </c>
      <c r="C200" s="139">
        <v>32.6</v>
      </c>
      <c r="D200" s="121" t="s">
        <v>915</v>
      </c>
      <c r="E200" s="99"/>
      <c r="F200" s="99"/>
      <c r="G200" s="99"/>
      <c r="H200" s="99"/>
      <c r="I200" s="99"/>
      <c r="J200" s="99"/>
      <c r="K200" s="99"/>
      <c r="L200" s="99"/>
      <c r="M200" s="99"/>
      <c r="N200" s="99"/>
    </row>
    <row r="201" spans="1:14" s="50" customFormat="1" ht="21">
      <c r="A201" s="121">
        <v>29</v>
      </c>
      <c r="B201" s="102" t="s">
        <v>916</v>
      </c>
      <c r="C201" s="139">
        <v>28.5</v>
      </c>
      <c r="D201" s="121" t="s">
        <v>917</v>
      </c>
      <c r="E201" s="99"/>
      <c r="F201" s="99"/>
      <c r="G201" s="99"/>
      <c r="H201" s="99"/>
      <c r="I201" s="99"/>
      <c r="J201" s="99"/>
      <c r="K201" s="99"/>
      <c r="L201" s="99"/>
      <c r="M201" s="99"/>
      <c r="N201" s="99"/>
    </row>
    <row r="202" spans="1:14" s="50" customFormat="1" ht="21">
      <c r="A202" s="121">
        <v>30</v>
      </c>
      <c r="B202" s="102" t="s">
        <v>918</v>
      </c>
      <c r="C202" s="139">
        <v>5.8</v>
      </c>
      <c r="D202" s="121" t="s">
        <v>919</v>
      </c>
      <c r="E202" s="99"/>
      <c r="F202" s="99"/>
      <c r="G202" s="99"/>
      <c r="H202" s="99"/>
      <c r="I202" s="99"/>
      <c r="J202" s="99"/>
      <c r="K202" s="99"/>
      <c r="L202" s="99"/>
      <c r="M202" s="99"/>
      <c r="N202" s="99"/>
    </row>
    <row r="203" spans="1:14" s="50" customFormat="1" ht="21">
      <c r="A203" s="121">
        <v>31</v>
      </c>
      <c r="B203" s="102" t="s">
        <v>920</v>
      </c>
      <c r="C203" s="139">
        <v>59.4</v>
      </c>
      <c r="D203" s="121" t="s">
        <v>921</v>
      </c>
      <c r="E203" s="99"/>
      <c r="F203" s="99"/>
      <c r="G203" s="99"/>
      <c r="H203" s="99"/>
      <c r="I203" s="99"/>
      <c r="J203" s="99"/>
      <c r="K203" s="99"/>
      <c r="L203" s="99"/>
      <c r="M203" s="99"/>
      <c r="N203" s="99"/>
    </row>
    <row r="204" spans="1:14" s="50" customFormat="1" ht="21">
      <c r="A204" s="121">
        <v>32</v>
      </c>
      <c r="B204" s="102" t="s">
        <v>802</v>
      </c>
      <c r="C204" s="139">
        <v>113.4</v>
      </c>
      <c r="D204" s="121" t="s">
        <v>837</v>
      </c>
      <c r="E204" s="99"/>
      <c r="F204" s="99"/>
      <c r="G204" s="99"/>
      <c r="H204" s="99"/>
      <c r="I204" s="99"/>
      <c r="J204" s="99"/>
      <c r="K204" s="99"/>
      <c r="L204" s="99"/>
      <c r="M204" s="99"/>
      <c r="N204" s="99"/>
    </row>
    <row r="205" spans="1:14" s="50" customFormat="1" ht="21">
      <c r="A205" s="121">
        <v>33</v>
      </c>
      <c r="B205" s="102" t="s">
        <v>585</v>
      </c>
      <c r="C205" s="139">
        <v>16.4</v>
      </c>
      <c r="D205" s="121" t="s">
        <v>922</v>
      </c>
      <c r="E205" s="99"/>
      <c r="F205" s="99"/>
      <c r="G205" s="99"/>
      <c r="H205" s="99"/>
      <c r="I205" s="99"/>
      <c r="J205" s="99"/>
      <c r="K205" s="99"/>
      <c r="L205" s="99"/>
      <c r="M205" s="99"/>
      <c r="N205" s="99"/>
    </row>
    <row r="206" spans="1:14" s="50" customFormat="1" ht="21">
      <c r="A206" s="121">
        <v>34</v>
      </c>
      <c r="B206" s="102" t="s">
        <v>923</v>
      </c>
      <c r="C206" s="139">
        <v>95.1</v>
      </c>
      <c r="D206" s="121" t="s">
        <v>838</v>
      </c>
      <c r="E206" s="99"/>
      <c r="F206" s="99"/>
      <c r="G206" s="99"/>
      <c r="H206" s="99"/>
      <c r="I206" s="99"/>
      <c r="J206" s="99"/>
      <c r="K206" s="99"/>
      <c r="L206" s="99"/>
      <c r="M206" s="99"/>
      <c r="N206" s="99"/>
    </row>
    <row r="207" spans="1:14" s="50" customFormat="1" ht="21">
      <c r="A207" s="121">
        <v>35</v>
      </c>
      <c r="B207" s="102" t="s">
        <v>925</v>
      </c>
      <c r="C207" s="139">
        <v>40.5</v>
      </c>
      <c r="D207" s="121" t="s">
        <v>926</v>
      </c>
      <c r="E207" s="99"/>
      <c r="F207" s="99"/>
      <c r="G207" s="99"/>
      <c r="H207" s="99"/>
      <c r="I207" s="99"/>
      <c r="J207" s="99"/>
      <c r="K207" s="99"/>
      <c r="L207" s="99"/>
      <c r="M207" s="99"/>
      <c r="N207" s="99"/>
    </row>
    <row r="208" spans="1:14" s="50" customFormat="1" ht="21">
      <c r="A208" s="121">
        <v>36</v>
      </c>
      <c r="B208" s="102" t="s">
        <v>296</v>
      </c>
      <c r="C208" s="139">
        <v>30.9</v>
      </c>
      <c r="D208" s="121" t="s">
        <v>839</v>
      </c>
      <c r="E208" s="99"/>
      <c r="F208" s="99"/>
      <c r="G208" s="99"/>
      <c r="H208" s="99"/>
      <c r="I208" s="99"/>
      <c r="J208" s="99"/>
      <c r="K208" s="99"/>
      <c r="L208" s="99"/>
      <c r="M208" s="99"/>
      <c r="N208" s="99"/>
    </row>
    <row r="209" spans="1:14" s="50" customFormat="1" ht="21">
      <c r="A209" s="121">
        <v>37</v>
      </c>
      <c r="B209" s="102" t="s">
        <v>928</v>
      </c>
      <c r="C209" s="139">
        <v>87.9</v>
      </c>
      <c r="D209" s="121" t="s">
        <v>927</v>
      </c>
      <c r="E209" s="99"/>
      <c r="F209" s="99"/>
      <c r="G209" s="99"/>
      <c r="H209" s="99"/>
      <c r="I209" s="99"/>
      <c r="J209" s="99"/>
      <c r="K209" s="99"/>
      <c r="L209" s="99"/>
      <c r="M209" s="99"/>
      <c r="N209" s="99"/>
    </row>
    <row r="210" spans="1:14" s="50" customFormat="1" ht="21">
      <c r="A210" s="121">
        <v>38</v>
      </c>
      <c r="B210" s="102" t="s">
        <v>929</v>
      </c>
      <c r="C210" s="139">
        <v>34.3</v>
      </c>
      <c r="D210" s="121" t="s">
        <v>930</v>
      </c>
      <c r="E210" s="99"/>
      <c r="F210" s="99"/>
      <c r="G210" s="99"/>
      <c r="H210" s="99"/>
      <c r="I210" s="99"/>
      <c r="J210" s="99"/>
      <c r="K210" s="99"/>
      <c r="L210" s="99"/>
      <c r="M210" s="99"/>
      <c r="N210" s="99"/>
    </row>
    <row r="211" spans="1:14" s="50" customFormat="1" ht="21">
      <c r="A211" s="121">
        <v>39</v>
      </c>
      <c r="B211" s="102" t="s">
        <v>931</v>
      </c>
      <c r="C211" s="139">
        <v>44.3</v>
      </c>
      <c r="D211" s="121" t="s">
        <v>932</v>
      </c>
      <c r="E211" s="99"/>
      <c r="F211" s="99"/>
      <c r="G211" s="99"/>
      <c r="H211" s="99"/>
      <c r="I211" s="99"/>
      <c r="J211" s="99"/>
      <c r="K211" s="99"/>
      <c r="L211" s="99"/>
      <c r="M211" s="99"/>
      <c r="N211" s="99"/>
    </row>
    <row r="212" spans="1:14" s="50" customFormat="1" ht="21">
      <c r="A212" s="121">
        <v>40</v>
      </c>
      <c r="B212" s="102" t="s">
        <v>933</v>
      </c>
      <c r="C212" s="139">
        <v>474.5</v>
      </c>
      <c r="D212" s="121" t="s">
        <v>934</v>
      </c>
      <c r="E212" s="99"/>
      <c r="F212" s="99"/>
      <c r="G212" s="99"/>
      <c r="H212" s="99"/>
      <c r="I212" s="99"/>
      <c r="J212" s="99"/>
      <c r="K212" s="99"/>
      <c r="L212" s="99"/>
      <c r="M212" s="99"/>
      <c r="N212" s="99"/>
    </row>
    <row r="213" spans="1:14" s="50" customFormat="1" ht="21">
      <c r="A213" s="121">
        <v>41</v>
      </c>
      <c r="B213" s="102" t="s">
        <v>935</v>
      </c>
      <c r="C213" s="139">
        <v>10</v>
      </c>
      <c r="D213" s="121" t="s">
        <v>924</v>
      </c>
      <c r="E213" s="99"/>
      <c r="F213" s="99"/>
      <c r="G213" s="99"/>
      <c r="H213" s="99"/>
      <c r="I213" s="99"/>
      <c r="J213" s="99"/>
      <c r="K213" s="99"/>
      <c r="L213" s="99"/>
      <c r="M213" s="99"/>
      <c r="N213" s="99"/>
    </row>
    <row r="214" spans="1:14" s="50" customFormat="1" ht="21">
      <c r="A214" s="121">
        <v>42</v>
      </c>
      <c r="B214" s="102" t="s">
        <v>936</v>
      </c>
      <c r="C214" s="139">
        <v>48.8</v>
      </c>
      <c r="D214" s="121" t="s">
        <v>937</v>
      </c>
      <c r="E214" s="99"/>
      <c r="F214" s="99"/>
      <c r="G214" s="99"/>
      <c r="H214" s="99"/>
      <c r="I214" s="99"/>
      <c r="J214" s="99"/>
      <c r="K214" s="99"/>
      <c r="L214" s="99"/>
      <c r="M214" s="99"/>
      <c r="N214" s="99"/>
    </row>
    <row r="215" spans="1:14" s="50" customFormat="1" ht="21">
      <c r="A215" s="121">
        <v>43</v>
      </c>
      <c r="B215" s="102" t="s">
        <v>938</v>
      </c>
      <c r="C215" s="139">
        <v>21.9</v>
      </c>
      <c r="D215" s="121" t="s">
        <v>939</v>
      </c>
      <c r="E215" s="99"/>
      <c r="F215" s="99"/>
      <c r="G215" s="99"/>
      <c r="H215" s="99"/>
      <c r="I215" s="99"/>
      <c r="J215" s="99"/>
      <c r="K215" s="99"/>
      <c r="L215" s="99"/>
      <c r="M215" s="99"/>
      <c r="N215" s="99"/>
    </row>
    <row r="216" spans="1:14" s="50" customFormat="1" ht="21">
      <c r="A216" s="171"/>
      <c r="B216" s="171"/>
      <c r="C216" s="139">
        <f>SUM(C183:C215)</f>
        <v>2071.7000000000003</v>
      </c>
      <c r="D216" s="109"/>
      <c r="E216" s="99"/>
      <c r="F216" s="99"/>
      <c r="G216" s="99"/>
      <c r="H216" s="99"/>
      <c r="I216" s="99"/>
      <c r="J216" s="99"/>
      <c r="K216" s="99"/>
      <c r="L216" s="99"/>
      <c r="M216" s="99"/>
      <c r="N216" s="99"/>
    </row>
    <row r="217" spans="1:14" s="50" customFormat="1" ht="21">
      <c r="A217" s="97"/>
      <c r="B217" s="166" t="s">
        <v>833</v>
      </c>
      <c r="C217" s="166"/>
      <c r="D217" s="98"/>
      <c r="E217" s="99"/>
      <c r="F217" s="99"/>
      <c r="G217" s="99"/>
      <c r="H217" s="99"/>
      <c r="I217" s="99"/>
      <c r="J217" s="99"/>
      <c r="K217" s="99"/>
      <c r="L217" s="99"/>
      <c r="M217" s="99"/>
      <c r="N217" s="99"/>
    </row>
    <row r="218" spans="1:14" s="50" customFormat="1" ht="21">
      <c r="A218" s="100" t="s">
        <v>3</v>
      </c>
      <c r="B218" s="100" t="s">
        <v>260</v>
      </c>
      <c r="C218" s="100" t="s">
        <v>234</v>
      </c>
      <c r="D218" s="100" t="s">
        <v>235</v>
      </c>
      <c r="E218" s="99"/>
      <c r="F218" s="99"/>
      <c r="G218" s="99"/>
      <c r="H218" s="99"/>
      <c r="I218" s="99"/>
      <c r="J218" s="99"/>
      <c r="K218" s="99"/>
      <c r="L218" s="99"/>
      <c r="M218" s="99"/>
      <c r="N218" s="99"/>
    </row>
    <row r="219" spans="1:14" s="50" customFormat="1" ht="21">
      <c r="A219" s="121">
        <v>44</v>
      </c>
      <c r="B219" s="102" t="s">
        <v>940</v>
      </c>
      <c r="C219" s="139">
        <v>25.3</v>
      </c>
      <c r="D219" s="121" t="s">
        <v>941</v>
      </c>
      <c r="E219" s="99"/>
      <c r="F219" s="99"/>
      <c r="G219" s="99"/>
      <c r="H219" s="99"/>
      <c r="I219" s="99"/>
      <c r="J219" s="99"/>
      <c r="K219" s="99"/>
      <c r="L219" s="99"/>
      <c r="M219" s="99"/>
      <c r="N219" s="99"/>
    </row>
    <row r="220" spans="1:14" s="50" customFormat="1" ht="21">
      <c r="A220" s="121">
        <v>45</v>
      </c>
      <c r="B220" s="102" t="s">
        <v>599</v>
      </c>
      <c r="C220" s="139">
        <v>7.2</v>
      </c>
      <c r="D220" s="121" t="s">
        <v>942</v>
      </c>
      <c r="E220" s="99"/>
      <c r="F220" s="99"/>
      <c r="G220" s="99"/>
      <c r="H220" s="99"/>
      <c r="I220" s="99"/>
      <c r="J220" s="99"/>
      <c r="K220" s="99"/>
      <c r="L220" s="99"/>
      <c r="M220" s="99"/>
      <c r="N220" s="99"/>
    </row>
    <row r="221" spans="1:14" s="50" customFormat="1" ht="21">
      <c r="A221" s="121">
        <v>46</v>
      </c>
      <c r="B221" s="102" t="s">
        <v>304</v>
      </c>
      <c r="C221" s="139">
        <v>40</v>
      </c>
      <c r="D221" s="121" t="s">
        <v>840</v>
      </c>
      <c r="E221" s="99"/>
      <c r="F221" s="99"/>
      <c r="G221" s="99"/>
      <c r="H221" s="99"/>
      <c r="I221" s="99"/>
      <c r="J221" s="99"/>
      <c r="K221" s="99"/>
      <c r="L221" s="99"/>
      <c r="M221" s="99"/>
      <c r="N221" s="99"/>
    </row>
    <row r="222" spans="1:14" s="50" customFormat="1" ht="21">
      <c r="A222" s="121">
        <v>47</v>
      </c>
      <c r="B222" s="102" t="s">
        <v>943</v>
      </c>
      <c r="C222" s="139">
        <v>20.5</v>
      </c>
      <c r="D222" s="121" t="s">
        <v>944</v>
      </c>
      <c r="E222" s="99"/>
      <c r="F222" s="99"/>
      <c r="G222" s="99"/>
      <c r="H222" s="99"/>
      <c r="I222" s="99"/>
      <c r="J222" s="99"/>
      <c r="K222" s="99"/>
      <c r="L222" s="99"/>
      <c r="M222" s="99"/>
      <c r="N222" s="99"/>
    </row>
    <row r="223" spans="1:14" s="50" customFormat="1" ht="21">
      <c r="A223" s="121">
        <v>48</v>
      </c>
      <c r="B223" s="102" t="s">
        <v>608</v>
      </c>
      <c r="C223" s="139">
        <v>10.1</v>
      </c>
      <c r="D223" s="121" t="s">
        <v>945</v>
      </c>
      <c r="E223" s="99"/>
      <c r="F223" s="99"/>
      <c r="G223" s="99"/>
      <c r="H223" s="99"/>
      <c r="I223" s="99"/>
      <c r="J223" s="99"/>
      <c r="K223" s="99"/>
      <c r="L223" s="99"/>
      <c r="M223" s="99"/>
      <c r="N223" s="99"/>
    </row>
    <row r="224" spans="1:14" s="50" customFormat="1" ht="21">
      <c r="A224" s="121">
        <v>49</v>
      </c>
      <c r="B224" s="102" t="s">
        <v>946</v>
      </c>
      <c r="C224" s="139">
        <v>48.2</v>
      </c>
      <c r="D224" s="121" t="s">
        <v>947</v>
      </c>
      <c r="E224" s="99"/>
      <c r="F224" s="99"/>
      <c r="G224" s="99"/>
      <c r="H224" s="99"/>
      <c r="I224" s="99"/>
      <c r="J224" s="99"/>
      <c r="K224" s="99"/>
      <c r="L224" s="99"/>
      <c r="M224" s="99"/>
      <c r="N224" s="99"/>
    </row>
    <row r="225" spans="1:14" s="50" customFormat="1" ht="21">
      <c r="A225" s="121">
        <v>50</v>
      </c>
      <c r="B225" s="102" t="s">
        <v>948</v>
      </c>
      <c r="C225" s="139">
        <v>9.3</v>
      </c>
      <c r="D225" s="121" t="s">
        <v>949</v>
      </c>
      <c r="E225" s="99"/>
      <c r="F225" s="99"/>
      <c r="G225" s="99"/>
      <c r="H225" s="99"/>
      <c r="I225" s="99"/>
      <c r="J225" s="99"/>
      <c r="K225" s="99"/>
      <c r="L225" s="99"/>
      <c r="M225" s="99"/>
      <c r="N225" s="99"/>
    </row>
    <row r="226" spans="1:14" s="50" customFormat="1" ht="21">
      <c r="A226" s="121">
        <v>51</v>
      </c>
      <c r="B226" s="102" t="s">
        <v>950</v>
      </c>
      <c r="C226" s="139">
        <v>38.5</v>
      </c>
      <c r="D226" s="121" t="s">
        <v>841</v>
      </c>
      <c r="E226" s="99"/>
      <c r="F226" s="99"/>
      <c r="G226" s="99"/>
      <c r="H226" s="99"/>
      <c r="I226" s="99"/>
      <c r="J226" s="99"/>
      <c r="K226" s="99"/>
      <c r="L226" s="99"/>
      <c r="M226" s="99"/>
      <c r="N226" s="99"/>
    </row>
    <row r="227" spans="1:14" s="50" customFormat="1" ht="21">
      <c r="A227" s="121">
        <v>52</v>
      </c>
      <c r="B227" s="102" t="s">
        <v>59</v>
      </c>
      <c r="C227" s="139">
        <v>24.8</v>
      </c>
      <c r="D227" s="121" t="s">
        <v>951</v>
      </c>
      <c r="E227" s="99"/>
      <c r="F227" s="99"/>
      <c r="G227" s="99"/>
      <c r="H227" s="99"/>
      <c r="I227" s="99"/>
      <c r="J227" s="99"/>
      <c r="K227" s="99"/>
      <c r="L227" s="99"/>
      <c r="M227" s="99"/>
      <c r="N227" s="99"/>
    </row>
    <row r="228" spans="1:14" s="50" customFormat="1" ht="21">
      <c r="A228" s="121">
        <v>53</v>
      </c>
      <c r="B228" s="102" t="s">
        <v>952</v>
      </c>
      <c r="C228" s="139">
        <v>53.5</v>
      </c>
      <c r="D228" s="121" t="s">
        <v>953</v>
      </c>
      <c r="E228" s="99"/>
      <c r="F228" s="99"/>
      <c r="G228" s="99"/>
      <c r="H228" s="99"/>
      <c r="I228" s="99"/>
      <c r="J228" s="99"/>
      <c r="K228" s="99"/>
      <c r="L228" s="99"/>
      <c r="M228" s="99"/>
      <c r="N228" s="99"/>
    </row>
    <row r="229" spans="1:14" s="50" customFormat="1" ht="21">
      <c r="A229" s="121">
        <v>54</v>
      </c>
      <c r="B229" s="102" t="s">
        <v>954</v>
      </c>
      <c r="C229" s="139">
        <v>531.8</v>
      </c>
      <c r="D229" s="121" t="s">
        <v>842</v>
      </c>
      <c r="E229" s="99"/>
      <c r="F229" s="99"/>
      <c r="G229" s="99"/>
      <c r="H229" s="99"/>
      <c r="I229" s="99"/>
      <c r="J229" s="99"/>
      <c r="K229" s="99"/>
      <c r="L229" s="99"/>
      <c r="M229" s="99"/>
      <c r="N229" s="99"/>
    </row>
    <row r="230" spans="1:14" s="50" customFormat="1" ht="21">
      <c r="A230" s="121">
        <v>55</v>
      </c>
      <c r="B230" s="102" t="s">
        <v>955</v>
      </c>
      <c r="C230" s="139">
        <v>28.5</v>
      </c>
      <c r="D230" s="121" t="s">
        <v>956</v>
      </c>
      <c r="E230" s="99"/>
      <c r="F230" s="99"/>
      <c r="G230" s="99"/>
      <c r="H230" s="99"/>
      <c r="I230" s="99"/>
      <c r="J230" s="99"/>
      <c r="K230" s="99"/>
      <c r="L230" s="99"/>
      <c r="M230" s="99"/>
      <c r="N230" s="99"/>
    </row>
    <row r="231" spans="1:14" s="50" customFormat="1" ht="21">
      <c r="A231" s="121">
        <v>56</v>
      </c>
      <c r="B231" s="102" t="s">
        <v>957</v>
      </c>
      <c r="C231" s="139">
        <v>58.7</v>
      </c>
      <c r="D231" s="121" t="s">
        <v>958</v>
      </c>
      <c r="E231" s="99"/>
      <c r="F231" s="99"/>
      <c r="G231" s="99"/>
      <c r="H231" s="99"/>
      <c r="I231" s="99"/>
      <c r="J231" s="99"/>
      <c r="K231" s="99"/>
      <c r="L231" s="99"/>
      <c r="M231" s="99"/>
      <c r="N231" s="99"/>
    </row>
    <row r="232" spans="1:14" s="50" customFormat="1" ht="21">
      <c r="A232" s="121">
        <v>57</v>
      </c>
      <c r="B232" s="102" t="s">
        <v>959</v>
      </c>
      <c r="C232" s="139">
        <v>18</v>
      </c>
      <c r="D232" s="121" t="s">
        <v>960</v>
      </c>
      <c r="E232" s="99"/>
      <c r="F232" s="99"/>
      <c r="G232" s="99"/>
      <c r="H232" s="99"/>
      <c r="I232" s="99"/>
      <c r="J232" s="99"/>
      <c r="K232" s="99"/>
      <c r="L232" s="99"/>
      <c r="M232" s="99"/>
      <c r="N232" s="99"/>
    </row>
    <row r="233" spans="1:14" s="50" customFormat="1" ht="21">
      <c r="A233" s="121">
        <v>58</v>
      </c>
      <c r="B233" s="102" t="s">
        <v>961</v>
      </c>
      <c r="C233" s="139">
        <v>14.1</v>
      </c>
      <c r="D233" s="121" t="s">
        <v>962</v>
      </c>
      <c r="E233" s="99"/>
      <c r="F233" s="99"/>
      <c r="G233" s="99"/>
      <c r="H233" s="99"/>
      <c r="I233" s="99"/>
      <c r="J233" s="99"/>
      <c r="K233" s="99"/>
      <c r="L233" s="99"/>
      <c r="M233" s="99"/>
      <c r="N233" s="99"/>
    </row>
    <row r="234" spans="1:14" s="50" customFormat="1" ht="21">
      <c r="A234" s="121">
        <v>59</v>
      </c>
      <c r="B234" s="102" t="s">
        <v>963</v>
      </c>
      <c r="C234" s="139">
        <v>60.9</v>
      </c>
      <c r="D234" s="121" t="s">
        <v>964</v>
      </c>
      <c r="E234" s="99"/>
      <c r="F234" s="99"/>
      <c r="G234" s="99"/>
      <c r="H234" s="99"/>
      <c r="I234" s="99"/>
      <c r="J234" s="99"/>
      <c r="K234" s="99"/>
      <c r="L234" s="99"/>
      <c r="M234" s="99"/>
      <c r="N234" s="99"/>
    </row>
    <row r="235" spans="1:14" s="50" customFormat="1" ht="21">
      <c r="A235" s="121">
        <v>60</v>
      </c>
      <c r="B235" s="102" t="s">
        <v>965</v>
      </c>
      <c r="C235" s="139">
        <v>28.2</v>
      </c>
      <c r="D235" s="121" t="s">
        <v>966</v>
      </c>
      <c r="E235" s="99"/>
      <c r="F235" s="99"/>
      <c r="G235" s="99"/>
      <c r="H235" s="99"/>
      <c r="I235" s="99"/>
      <c r="J235" s="99"/>
      <c r="K235" s="99"/>
      <c r="L235" s="99"/>
      <c r="M235" s="99"/>
      <c r="N235" s="99"/>
    </row>
    <row r="236" spans="1:14" s="50" customFormat="1" ht="21">
      <c r="A236" s="121">
        <v>61</v>
      </c>
      <c r="B236" s="102" t="s">
        <v>967</v>
      </c>
      <c r="C236" s="139">
        <v>56</v>
      </c>
      <c r="D236" s="121" t="s">
        <v>968</v>
      </c>
      <c r="E236" s="99"/>
      <c r="F236" s="99"/>
      <c r="G236" s="99"/>
      <c r="H236" s="99"/>
      <c r="I236" s="99"/>
      <c r="J236" s="99"/>
      <c r="K236" s="99"/>
      <c r="L236" s="99"/>
      <c r="M236" s="99"/>
      <c r="N236" s="99"/>
    </row>
    <row r="237" spans="1:14" s="50" customFormat="1" ht="21">
      <c r="A237" s="121">
        <v>62</v>
      </c>
      <c r="B237" s="102" t="s">
        <v>969</v>
      </c>
      <c r="C237" s="139">
        <v>36.2</v>
      </c>
      <c r="D237" s="121" t="s">
        <v>970</v>
      </c>
      <c r="E237" s="99"/>
      <c r="F237" s="99"/>
      <c r="G237" s="99"/>
      <c r="H237" s="99"/>
      <c r="I237" s="99"/>
      <c r="J237" s="99"/>
      <c r="K237" s="99"/>
      <c r="L237" s="99"/>
      <c r="M237" s="99"/>
      <c r="N237" s="99"/>
    </row>
    <row r="238" spans="1:14" s="50" customFormat="1" ht="21">
      <c r="A238" s="121">
        <v>63</v>
      </c>
      <c r="B238" s="102" t="s">
        <v>310</v>
      </c>
      <c r="C238" s="139">
        <v>42.4</v>
      </c>
      <c r="D238" s="121" t="s">
        <v>971</v>
      </c>
      <c r="E238" s="99"/>
      <c r="F238" s="99"/>
      <c r="G238" s="99"/>
      <c r="H238" s="99"/>
      <c r="I238" s="99"/>
      <c r="J238" s="99"/>
      <c r="K238" s="99"/>
      <c r="L238" s="99"/>
      <c r="M238" s="99"/>
      <c r="N238" s="99"/>
    </row>
    <row r="239" spans="1:14" s="50" customFormat="1" ht="21">
      <c r="A239" s="121">
        <v>64</v>
      </c>
      <c r="B239" s="102" t="s">
        <v>972</v>
      </c>
      <c r="C239" s="139">
        <v>14.8</v>
      </c>
      <c r="D239" s="121" t="s">
        <v>973</v>
      </c>
      <c r="E239" s="99"/>
      <c r="F239" s="99"/>
      <c r="G239" s="99"/>
      <c r="H239" s="99"/>
      <c r="I239" s="99"/>
      <c r="J239" s="99"/>
      <c r="K239" s="99"/>
      <c r="L239" s="99"/>
      <c r="M239" s="99"/>
      <c r="N239" s="99"/>
    </row>
    <row r="240" spans="1:14" s="50" customFormat="1" ht="21">
      <c r="A240" s="121">
        <v>65</v>
      </c>
      <c r="B240" s="102" t="s">
        <v>974</v>
      </c>
      <c r="C240" s="139">
        <v>18.5</v>
      </c>
      <c r="D240" s="121" t="s">
        <v>975</v>
      </c>
      <c r="E240" s="99"/>
      <c r="F240" s="99"/>
      <c r="G240" s="99"/>
      <c r="H240" s="99"/>
      <c r="I240" s="99"/>
      <c r="J240" s="99"/>
      <c r="K240" s="99"/>
      <c r="L240" s="99"/>
      <c r="M240" s="99"/>
      <c r="N240" s="99"/>
    </row>
    <row r="241" spans="1:14" s="50" customFormat="1" ht="21">
      <c r="A241" s="121">
        <v>66</v>
      </c>
      <c r="B241" s="102" t="s">
        <v>315</v>
      </c>
      <c r="C241" s="139">
        <v>35.3</v>
      </c>
      <c r="D241" s="121" t="s">
        <v>976</v>
      </c>
      <c r="E241" s="99"/>
      <c r="F241" s="99"/>
      <c r="G241" s="99"/>
      <c r="H241" s="99"/>
      <c r="I241" s="99"/>
      <c r="J241" s="99"/>
      <c r="K241" s="99"/>
      <c r="L241" s="99"/>
      <c r="M241" s="99"/>
      <c r="N241" s="99"/>
    </row>
    <row r="242" spans="1:14" s="50" customFormat="1" ht="21">
      <c r="A242" s="121">
        <v>67</v>
      </c>
      <c r="B242" s="102" t="s">
        <v>314</v>
      </c>
      <c r="C242" s="139">
        <v>3.1</v>
      </c>
      <c r="D242" s="121" t="s">
        <v>977</v>
      </c>
      <c r="E242" s="99"/>
      <c r="F242" s="99"/>
      <c r="G242" s="99"/>
      <c r="H242" s="99"/>
      <c r="I242" s="99"/>
      <c r="J242" s="99"/>
      <c r="K242" s="99"/>
      <c r="L242" s="99"/>
      <c r="M242" s="99"/>
      <c r="N242" s="99"/>
    </row>
    <row r="243" spans="1:14" s="50" customFormat="1" ht="21">
      <c r="A243" s="121">
        <v>68</v>
      </c>
      <c r="B243" s="102" t="s">
        <v>978</v>
      </c>
      <c r="C243" s="139">
        <v>17.4</v>
      </c>
      <c r="D243" s="121" t="s">
        <v>979</v>
      </c>
      <c r="E243" s="99"/>
      <c r="F243" s="99"/>
      <c r="G243" s="99"/>
      <c r="H243" s="99"/>
      <c r="I243" s="99"/>
      <c r="J243" s="99"/>
      <c r="K243" s="99"/>
      <c r="L243" s="99"/>
      <c r="M243" s="99"/>
      <c r="N243" s="99"/>
    </row>
    <row r="244" spans="1:14" s="50" customFormat="1" ht="21">
      <c r="A244" s="121">
        <v>69</v>
      </c>
      <c r="B244" s="102" t="s">
        <v>301</v>
      </c>
      <c r="C244" s="139">
        <v>14.5</v>
      </c>
      <c r="D244" s="121" t="s">
        <v>980</v>
      </c>
      <c r="E244" s="99"/>
      <c r="F244" s="99"/>
      <c r="G244" s="99"/>
      <c r="H244" s="99"/>
      <c r="I244" s="99"/>
      <c r="J244" s="99"/>
      <c r="K244" s="99"/>
      <c r="L244" s="99"/>
      <c r="M244" s="99"/>
      <c r="N244" s="99"/>
    </row>
    <row r="245" spans="1:14" s="50" customFormat="1" ht="21">
      <c r="A245" s="121">
        <v>70</v>
      </c>
      <c r="B245" s="102" t="s">
        <v>981</v>
      </c>
      <c r="C245" s="139">
        <v>93.1</v>
      </c>
      <c r="D245" s="121" t="s">
        <v>982</v>
      </c>
      <c r="E245" s="99"/>
      <c r="F245" s="99"/>
      <c r="G245" s="99"/>
      <c r="H245" s="99"/>
      <c r="I245" s="99"/>
      <c r="J245" s="99"/>
      <c r="K245" s="99"/>
      <c r="L245" s="99"/>
      <c r="M245" s="99"/>
      <c r="N245" s="99"/>
    </row>
    <row r="246" spans="1:14" s="50" customFormat="1" ht="21">
      <c r="A246" s="121">
        <v>71</v>
      </c>
      <c r="B246" s="102" t="s">
        <v>983</v>
      </c>
      <c r="C246" s="139">
        <v>22.8</v>
      </c>
      <c r="D246" s="121" t="s">
        <v>984</v>
      </c>
      <c r="E246" s="99"/>
      <c r="F246" s="99"/>
      <c r="G246" s="99"/>
      <c r="H246" s="99"/>
      <c r="I246" s="99"/>
      <c r="J246" s="99"/>
      <c r="K246" s="99"/>
      <c r="L246" s="99"/>
      <c r="M246" s="99"/>
      <c r="N246" s="99"/>
    </row>
    <row r="247" spans="1:14" s="50" customFormat="1" ht="21">
      <c r="A247" s="121">
        <v>72</v>
      </c>
      <c r="B247" s="102" t="s">
        <v>985</v>
      </c>
      <c r="C247" s="139">
        <v>21.4</v>
      </c>
      <c r="D247" s="121" t="s">
        <v>986</v>
      </c>
      <c r="E247" s="99"/>
      <c r="F247" s="99"/>
      <c r="G247" s="99"/>
      <c r="H247" s="99"/>
      <c r="I247" s="99"/>
      <c r="J247" s="99"/>
      <c r="K247" s="99"/>
      <c r="L247" s="99"/>
      <c r="M247" s="99"/>
      <c r="N247" s="99"/>
    </row>
    <row r="248" spans="1:14" s="50" customFormat="1" ht="21">
      <c r="A248" s="121">
        <v>73</v>
      </c>
      <c r="B248" s="102" t="s">
        <v>987</v>
      </c>
      <c r="C248" s="139">
        <v>44.8</v>
      </c>
      <c r="D248" s="121" t="s">
        <v>988</v>
      </c>
      <c r="E248" s="99"/>
      <c r="F248" s="99"/>
      <c r="G248" s="99"/>
      <c r="H248" s="99"/>
      <c r="I248" s="99"/>
      <c r="J248" s="99"/>
      <c r="K248" s="99"/>
      <c r="L248" s="99"/>
      <c r="M248" s="99"/>
      <c r="N248" s="99"/>
    </row>
    <row r="249" spans="1:14" s="50" customFormat="1" ht="21">
      <c r="A249" s="121">
        <v>74</v>
      </c>
      <c r="B249" s="102" t="s">
        <v>989</v>
      </c>
      <c r="C249" s="139">
        <v>61.5</v>
      </c>
      <c r="D249" s="121" t="s">
        <v>990</v>
      </c>
      <c r="E249" s="99"/>
      <c r="F249" s="99"/>
      <c r="G249" s="99"/>
      <c r="H249" s="99"/>
      <c r="I249" s="99"/>
      <c r="J249" s="99"/>
      <c r="K249" s="99"/>
      <c r="L249" s="99"/>
      <c r="M249" s="99"/>
      <c r="N249" s="99"/>
    </row>
    <row r="250" spans="1:14" s="50" customFormat="1" ht="21">
      <c r="A250" s="121">
        <v>75</v>
      </c>
      <c r="B250" s="102" t="s">
        <v>991</v>
      </c>
      <c r="C250" s="139">
        <v>62.5</v>
      </c>
      <c r="D250" s="121" t="s">
        <v>992</v>
      </c>
      <c r="E250" s="99"/>
      <c r="F250" s="99"/>
      <c r="G250" s="99"/>
      <c r="H250" s="99"/>
      <c r="I250" s="99"/>
      <c r="J250" s="99"/>
      <c r="K250" s="99"/>
      <c r="L250" s="99"/>
      <c r="M250" s="99"/>
      <c r="N250" s="99"/>
    </row>
    <row r="251" spans="1:14" s="50" customFormat="1" ht="21">
      <c r="A251" s="121">
        <v>76</v>
      </c>
      <c r="B251" s="102" t="s">
        <v>993</v>
      </c>
      <c r="C251" s="139">
        <v>17.8</v>
      </c>
      <c r="D251" s="121" t="s">
        <v>994</v>
      </c>
      <c r="E251" s="99"/>
      <c r="F251" s="99"/>
      <c r="G251" s="99"/>
      <c r="H251" s="99"/>
      <c r="I251" s="99"/>
      <c r="J251" s="99"/>
      <c r="K251" s="99"/>
      <c r="L251" s="99"/>
      <c r="M251" s="99"/>
      <c r="N251" s="99"/>
    </row>
    <row r="252" spans="1:14" s="50" customFormat="1" ht="21">
      <c r="A252" s="171"/>
      <c r="B252" s="171"/>
      <c r="C252" s="139">
        <f>SUM(C219:C251)</f>
        <v>1579.7</v>
      </c>
      <c r="D252" s="109"/>
      <c r="E252" s="99"/>
      <c r="F252" s="99"/>
      <c r="G252" s="99"/>
      <c r="H252" s="99"/>
      <c r="I252" s="99"/>
      <c r="J252" s="99"/>
      <c r="K252" s="99"/>
      <c r="L252" s="99"/>
      <c r="M252" s="99"/>
      <c r="N252" s="99"/>
    </row>
    <row r="253" spans="1:14" s="50" customFormat="1" ht="21">
      <c r="A253" s="97"/>
      <c r="B253" s="166" t="s">
        <v>833</v>
      </c>
      <c r="C253" s="166"/>
      <c r="D253" s="98"/>
      <c r="E253" s="99"/>
      <c r="F253" s="99"/>
      <c r="G253" s="99"/>
      <c r="H253" s="99"/>
      <c r="I253" s="99"/>
      <c r="J253" s="99"/>
      <c r="K253" s="99"/>
      <c r="L253" s="99"/>
      <c r="M253" s="99"/>
      <c r="N253" s="99"/>
    </row>
    <row r="254" spans="1:14" s="50" customFormat="1" ht="21">
      <c r="A254" s="100" t="s">
        <v>3</v>
      </c>
      <c r="B254" s="100" t="s">
        <v>260</v>
      </c>
      <c r="C254" s="100" t="s">
        <v>234</v>
      </c>
      <c r="D254" s="100" t="s">
        <v>235</v>
      </c>
      <c r="E254" s="99"/>
      <c r="F254" s="99"/>
      <c r="G254" s="99"/>
      <c r="H254" s="99"/>
      <c r="I254" s="99"/>
      <c r="J254" s="99"/>
      <c r="K254" s="99"/>
      <c r="L254" s="99"/>
      <c r="M254" s="99"/>
      <c r="N254" s="99"/>
    </row>
    <row r="255" spans="1:14" s="50" customFormat="1" ht="21">
      <c r="A255" s="121">
        <v>77</v>
      </c>
      <c r="B255" s="102" t="s">
        <v>808</v>
      </c>
      <c r="C255" s="139">
        <v>68.6</v>
      </c>
      <c r="D255" s="121" t="s">
        <v>995</v>
      </c>
      <c r="E255" s="99"/>
      <c r="F255" s="99"/>
      <c r="G255" s="99"/>
      <c r="H255" s="99"/>
      <c r="I255" s="99"/>
      <c r="J255" s="99"/>
      <c r="K255" s="99"/>
      <c r="L255" s="99"/>
      <c r="M255" s="99"/>
      <c r="N255" s="99"/>
    </row>
    <row r="256" spans="1:14" s="50" customFormat="1" ht="21">
      <c r="A256" s="121">
        <v>78</v>
      </c>
      <c r="B256" s="102" t="s">
        <v>996</v>
      </c>
      <c r="C256" s="139">
        <v>6.2</v>
      </c>
      <c r="D256" s="121" t="s">
        <v>997</v>
      </c>
      <c r="E256" s="99"/>
      <c r="F256" s="99"/>
      <c r="G256" s="99"/>
      <c r="H256" s="99"/>
      <c r="I256" s="99"/>
      <c r="J256" s="99"/>
      <c r="K256" s="99"/>
      <c r="L256" s="99"/>
      <c r="M256" s="99"/>
      <c r="N256" s="99"/>
    </row>
    <row r="257" spans="1:14" s="50" customFormat="1" ht="21">
      <c r="A257" s="121">
        <v>79</v>
      </c>
      <c r="B257" s="102" t="s">
        <v>998</v>
      </c>
      <c r="C257" s="139">
        <v>126.2</v>
      </c>
      <c r="D257" s="121" t="s">
        <v>999</v>
      </c>
      <c r="E257" s="99"/>
      <c r="F257" s="99"/>
      <c r="G257" s="99"/>
      <c r="H257" s="99"/>
      <c r="I257" s="99"/>
      <c r="J257" s="99"/>
      <c r="K257" s="99"/>
      <c r="L257" s="99"/>
      <c r="M257" s="99"/>
      <c r="N257" s="99"/>
    </row>
    <row r="258" spans="1:14" s="50" customFormat="1" ht="21">
      <c r="A258" s="121">
        <v>80</v>
      </c>
      <c r="B258" s="102" t="s">
        <v>1000</v>
      </c>
      <c r="C258" s="139">
        <v>36.3</v>
      </c>
      <c r="D258" s="121" t="s">
        <v>1001</v>
      </c>
      <c r="E258" s="99"/>
      <c r="F258" s="99"/>
      <c r="G258" s="99"/>
      <c r="H258" s="99"/>
      <c r="I258" s="99"/>
      <c r="J258" s="99"/>
      <c r="K258" s="99"/>
      <c r="L258" s="99"/>
      <c r="M258" s="99"/>
      <c r="N258" s="99"/>
    </row>
    <row r="259" spans="1:14" s="50" customFormat="1" ht="21">
      <c r="A259" s="121">
        <v>81</v>
      </c>
      <c r="B259" s="102" t="s">
        <v>1002</v>
      </c>
      <c r="C259" s="139">
        <v>36.6</v>
      </c>
      <c r="D259" s="121" t="s">
        <v>1003</v>
      </c>
      <c r="E259" s="99"/>
      <c r="F259" s="99"/>
      <c r="G259" s="99"/>
      <c r="H259" s="99"/>
      <c r="I259" s="99"/>
      <c r="J259" s="99"/>
      <c r="K259" s="99"/>
      <c r="L259" s="99"/>
      <c r="M259" s="99"/>
      <c r="N259" s="99"/>
    </row>
    <row r="260" spans="1:14" s="50" customFormat="1" ht="21">
      <c r="A260" s="121">
        <v>82</v>
      </c>
      <c r="B260" s="102" t="s">
        <v>1004</v>
      </c>
      <c r="C260" s="139">
        <v>74.3</v>
      </c>
      <c r="D260" s="121" t="s">
        <v>1005</v>
      </c>
      <c r="E260" s="99"/>
      <c r="F260" s="99"/>
      <c r="G260" s="99"/>
      <c r="H260" s="99"/>
      <c r="I260" s="99"/>
      <c r="J260" s="99"/>
      <c r="K260" s="99"/>
      <c r="L260" s="99"/>
      <c r="M260" s="99"/>
      <c r="N260" s="99"/>
    </row>
    <row r="261" spans="1:14" s="50" customFormat="1" ht="21">
      <c r="A261" s="121">
        <v>83</v>
      </c>
      <c r="B261" s="102" t="s">
        <v>1006</v>
      </c>
      <c r="C261" s="139">
        <v>149.7</v>
      </c>
      <c r="D261" s="121" t="s">
        <v>1007</v>
      </c>
      <c r="E261" s="99"/>
      <c r="F261" s="99"/>
      <c r="G261" s="99"/>
      <c r="H261" s="99"/>
      <c r="I261" s="99"/>
      <c r="J261" s="99"/>
      <c r="K261" s="99"/>
      <c r="L261" s="99"/>
      <c r="M261" s="99"/>
      <c r="N261" s="99"/>
    </row>
    <row r="262" spans="1:14" s="50" customFormat="1" ht="21">
      <c r="A262" s="121">
        <v>84</v>
      </c>
      <c r="B262" s="102" t="s">
        <v>1008</v>
      </c>
      <c r="C262" s="139">
        <v>5.5</v>
      </c>
      <c r="D262" s="121" t="s">
        <v>1009</v>
      </c>
      <c r="E262" s="99"/>
      <c r="F262" s="99"/>
      <c r="G262" s="99"/>
      <c r="H262" s="99"/>
      <c r="I262" s="99"/>
      <c r="J262" s="99"/>
      <c r="K262" s="99"/>
      <c r="L262" s="99"/>
      <c r="M262" s="99"/>
      <c r="N262" s="99"/>
    </row>
    <row r="263" spans="1:14" s="50" customFormat="1" ht="21">
      <c r="A263" s="121">
        <v>85</v>
      </c>
      <c r="B263" s="102" t="s">
        <v>1010</v>
      </c>
      <c r="C263" s="139">
        <v>41.1</v>
      </c>
      <c r="D263" s="121" t="s">
        <v>1011</v>
      </c>
      <c r="E263" s="99"/>
      <c r="F263" s="99"/>
      <c r="G263" s="99"/>
      <c r="H263" s="99"/>
      <c r="I263" s="99"/>
      <c r="J263" s="99"/>
      <c r="K263" s="99"/>
      <c r="L263" s="99"/>
      <c r="M263" s="99"/>
      <c r="N263" s="99"/>
    </row>
    <row r="264" spans="1:14" s="50" customFormat="1" ht="21">
      <c r="A264" s="121">
        <v>86</v>
      </c>
      <c r="B264" s="102" t="s">
        <v>1012</v>
      </c>
      <c r="C264" s="139">
        <v>69.6</v>
      </c>
      <c r="D264" s="121" t="s">
        <v>1013</v>
      </c>
      <c r="E264" s="99"/>
      <c r="F264" s="99"/>
      <c r="G264" s="99"/>
      <c r="H264" s="99"/>
      <c r="I264" s="99"/>
      <c r="J264" s="99"/>
      <c r="K264" s="99"/>
      <c r="L264" s="99"/>
      <c r="M264" s="99"/>
      <c r="N264" s="99"/>
    </row>
    <row r="265" spans="1:14" s="50" customFormat="1" ht="21">
      <c r="A265" s="121">
        <v>87</v>
      </c>
      <c r="B265" s="102" t="s">
        <v>1014</v>
      </c>
      <c r="C265" s="139">
        <v>21.5</v>
      </c>
      <c r="D265" s="121" t="s">
        <v>1015</v>
      </c>
      <c r="E265" s="99"/>
      <c r="F265" s="99"/>
      <c r="G265" s="99"/>
      <c r="H265" s="99"/>
      <c r="I265" s="99"/>
      <c r="J265" s="99"/>
      <c r="K265" s="99"/>
      <c r="L265" s="99"/>
      <c r="M265" s="99"/>
      <c r="N265" s="99"/>
    </row>
    <row r="266" spans="1:14" s="50" customFormat="1" ht="21">
      <c r="A266" s="121">
        <v>88</v>
      </c>
      <c r="B266" s="102" t="s">
        <v>1016</v>
      </c>
      <c r="C266" s="139">
        <v>22.3</v>
      </c>
      <c r="D266" s="121" t="s">
        <v>1017</v>
      </c>
      <c r="E266" s="99"/>
      <c r="F266" s="99"/>
      <c r="G266" s="99"/>
      <c r="H266" s="99"/>
      <c r="I266" s="99"/>
      <c r="J266" s="99"/>
      <c r="K266" s="99"/>
      <c r="L266" s="99"/>
      <c r="M266" s="99"/>
      <c r="N266" s="99"/>
    </row>
    <row r="267" spans="1:14" s="50" customFormat="1" ht="21">
      <c r="A267" s="121">
        <v>89</v>
      </c>
      <c r="B267" s="102" t="s">
        <v>1018</v>
      </c>
      <c r="C267" s="139">
        <v>29.4</v>
      </c>
      <c r="D267" s="121" t="s">
        <v>1019</v>
      </c>
      <c r="E267" s="99"/>
      <c r="F267" s="99"/>
      <c r="G267" s="99"/>
      <c r="H267" s="99"/>
      <c r="I267" s="99"/>
      <c r="J267" s="99"/>
      <c r="K267" s="99"/>
      <c r="L267" s="99"/>
      <c r="M267" s="99"/>
      <c r="N267" s="99"/>
    </row>
    <row r="268" spans="1:14" s="50" customFormat="1" ht="21">
      <c r="A268" s="121">
        <v>90</v>
      </c>
      <c r="B268" s="102" t="s">
        <v>1020</v>
      </c>
      <c r="C268" s="139">
        <v>11.5</v>
      </c>
      <c r="D268" s="121" t="s">
        <v>1021</v>
      </c>
      <c r="E268" s="99"/>
      <c r="F268" s="99"/>
      <c r="G268" s="99"/>
      <c r="H268" s="99"/>
      <c r="I268" s="99"/>
      <c r="J268" s="99"/>
      <c r="K268" s="99"/>
      <c r="L268" s="99"/>
      <c r="M268" s="99"/>
      <c r="N268" s="99"/>
    </row>
    <row r="269" spans="1:14" s="50" customFormat="1" ht="21">
      <c r="A269" s="121">
        <v>91</v>
      </c>
      <c r="B269" s="102" t="s">
        <v>1022</v>
      </c>
      <c r="C269" s="139">
        <v>21</v>
      </c>
      <c r="D269" s="121" t="s">
        <v>1023</v>
      </c>
      <c r="E269" s="99"/>
      <c r="F269" s="99"/>
      <c r="G269" s="99"/>
      <c r="H269" s="99"/>
      <c r="I269" s="99"/>
      <c r="J269" s="99"/>
      <c r="K269" s="99"/>
      <c r="L269" s="99"/>
      <c r="M269" s="99"/>
      <c r="N269" s="99"/>
    </row>
    <row r="270" spans="1:14" s="50" customFormat="1" ht="21">
      <c r="A270" s="121">
        <v>92</v>
      </c>
      <c r="B270" s="102" t="s">
        <v>1024</v>
      </c>
      <c r="C270" s="139">
        <v>36.3</v>
      </c>
      <c r="D270" s="121" t="s">
        <v>1025</v>
      </c>
      <c r="E270" s="99"/>
      <c r="F270" s="99"/>
      <c r="G270" s="99"/>
      <c r="H270" s="99"/>
      <c r="I270" s="99"/>
      <c r="J270" s="99"/>
      <c r="K270" s="99"/>
      <c r="L270" s="99"/>
      <c r="M270" s="99"/>
      <c r="N270" s="99"/>
    </row>
    <row r="271" spans="1:14" s="50" customFormat="1" ht="21">
      <c r="A271" s="121">
        <v>93</v>
      </c>
      <c r="B271" s="102" t="s">
        <v>1026</v>
      </c>
      <c r="C271" s="139">
        <v>23.9</v>
      </c>
      <c r="D271" s="121" t="s">
        <v>1027</v>
      </c>
      <c r="E271" s="99"/>
      <c r="F271" s="99"/>
      <c r="G271" s="99"/>
      <c r="H271" s="99"/>
      <c r="I271" s="99"/>
      <c r="J271" s="99"/>
      <c r="K271" s="99"/>
      <c r="L271" s="99"/>
      <c r="M271" s="99"/>
      <c r="N271" s="99"/>
    </row>
    <row r="272" spans="1:14" s="50" customFormat="1" ht="21">
      <c r="A272" s="121">
        <v>94</v>
      </c>
      <c r="B272" s="102" t="s">
        <v>1028</v>
      </c>
      <c r="C272" s="139">
        <v>91.7</v>
      </c>
      <c r="D272" s="121" t="s">
        <v>1029</v>
      </c>
      <c r="E272" s="99"/>
      <c r="F272" s="99"/>
      <c r="G272" s="99"/>
      <c r="H272" s="99"/>
      <c r="I272" s="99"/>
      <c r="J272" s="99"/>
      <c r="K272" s="99"/>
      <c r="L272" s="99"/>
      <c r="M272" s="99"/>
      <c r="N272" s="99"/>
    </row>
    <row r="273" spans="1:14" s="50" customFormat="1" ht="21">
      <c r="A273" s="121">
        <v>95</v>
      </c>
      <c r="B273" s="102" t="s">
        <v>1030</v>
      </c>
      <c r="C273" s="139">
        <v>21.2</v>
      </c>
      <c r="D273" s="121" t="s">
        <v>1031</v>
      </c>
      <c r="E273" s="99"/>
      <c r="F273" s="99"/>
      <c r="G273" s="99"/>
      <c r="H273" s="99"/>
      <c r="I273" s="99"/>
      <c r="J273" s="99"/>
      <c r="K273" s="99"/>
      <c r="L273" s="99"/>
      <c r="M273" s="99"/>
      <c r="N273" s="99"/>
    </row>
    <row r="274" spans="1:14" s="50" customFormat="1" ht="21">
      <c r="A274" s="121">
        <v>96</v>
      </c>
      <c r="B274" s="102" t="s">
        <v>1032</v>
      </c>
      <c r="C274" s="139">
        <v>7.4</v>
      </c>
      <c r="D274" s="121" t="s">
        <v>1033</v>
      </c>
      <c r="E274" s="99"/>
      <c r="F274" s="99"/>
      <c r="G274" s="99"/>
      <c r="H274" s="99"/>
      <c r="I274" s="99"/>
      <c r="J274" s="99"/>
      <c r="K274" s="99"/>
      <c r="L274" s="99"/>
      <c r="M274" s="99"/>
      <c r="N274" s="99"/>
    </row>
    <row r="275" spans="1:14" s="50" customFormat="1" ht="21">
      <c r="A275" s="121">
        <v>97</v>
      </c>
      <c r="B275" s="102" t="s">
        <v>1034</v>
      </c>
      <c r="C275" s="139">
        <v>14.7</v>
      </c>
      <c r="D275" s="121" t="s">
        <v>1035</v>
      </c>
      <c r="E275" s="99"/>
      <c r="F275" s="99"/>
      <c r="G275" s="99"/>
      <c r="H275" s="99"/>
      <c r="I275" s="99"/>
      <c r="J275" s="99"/>
      <c r="K275" s="99"/>
      <c r="L275" s="99"/>
      <c r="M275" s="99"/>
      <c r="N275" s="99"/>
    </row>
    <row r="276" spans="1:14" s="50" customFormat="1" ht="21">
      <c r="A276" s="121">
        <v>98</v>
      </c>
      <c r="B276" s="102" t="s">
        <v>1036</v>
      </c>
      <c r="C276" s="139">
        <v>6.8</v>
      </c>
      <c r="D276" s="121" t="s">
        <v>1037</v>
      </c>
      <c r="E276" s="99"/>
      <c r="F276" s="99"/>
      <c r="G276" s="99"/>
      <c r="H276" s="99"/>
      <c r="I276" s="99"/>
      <c r="J276" s="99"/>
      <c r="K276" s="99"/>
      <c r="L276" s="99"/>
      <c r="M276" s="99"/>
      <c r="N276" s="99"/>
    </row>
    <row r="277" spans="1:14" s="50" customFormat="1" ht="21">
      <c r="A277" s="121">
        <v>99</v>
      </c>
      <c r="B277" s="102" t="s">
        <v>1038</v>
      </c>
      <c r="C277" s="139">
        <v>34.4</v>
      </c>
      <c r="D277" s="121" t="s">
        <v>1039</v>
      </c>
      <c r="E277" s="99"/>
      <c r="F277" s="99"/>
      <c r="G277" s="99"/>
      <c r="H277" s="99"/>
      <c r="I277" s="99"/>
      <c r="J277" s="99"/>
      <c r="K277" s="99"/>
      <c r="L277" s="99"/>
      <c r="M277" s="99"/>
      <c r="N277" s="99"/>
    </row>
    <row r="278" spans="1:14" s="50" customFormat="1" ht="21">
      <c r="A278" s="121">
        <v>100</v>
      </c>
      <c r="B278" s="102" t="s">
        <v>1040</v>
      </c>
      <c r="C278" s="139">
        <v>45.4</v>
      </c>
      <c r="D278" s="121" t="s">
        <v>1041</v>
      </c>
      <c r="E278" s="99"/>
      <c r="F278" s="99"/>
      <c r="G278" s="99"/>
      <c r="H278" s="99"/>
      <c r="I278" s="99"/>
      <c r="J278" s="99"/>
      <c r="K278" s="99"/>
      <c r="L278" s="99"/>
      <c r="M278" s="99"/>
      <c r="N278" s="99"/>
    </row>
    <row r="279" spans="1:14" s="50" customFormat="1" ht="21">
      <c r="A279" s="121">
        <v>101</v>
      </c>
      <c r="B279" s="102" t="s">
        <v>1042</v>
      </c>
      <c r="C279" s="139">
        <v>151.5</v>
      </c>
      <c r="D279" s="121" t="s">
        <v>1043</v>
      </c>
      <c r="E279" s="99"/>
      <c r="F279" s="99"/>
      <c r="G279" s="99"/>
      <c r="H279" s="99"/>
      <c r="I279" s="99"/>
      <c r="J279" s="99"/>
      <c r="K279" s="99"/>
      <c r="L279" s="99"/>
      <c r="M279" s="99"/>
      <c r="N279" s="99"/>
    </row>
    <row r="280" spans="1:14" s="50" customFormat="1" ht="21">
      <c r="A280" s="121">
        <v>102</v>
      </c>
      <c r="B280" s="102" t="s">
        <v>1044</v>
      </c>
      <c r="C280" s="139">
        <v>35</v>
      </c>
      <c r="D280" s="121" t="s">
        <v>1045</v>
      </c>
      <c r="E280" s="99"/>
      <c r="F280" s="99"/>
      <c r="G280" s="99"/>
      <c r="H280" s="99"/>
      <c r="I280" s="99"/>
      <c r="J280" s="99"/>
      <c r="K280" s="99"/>
      <c r="L280" s="99"/>
      <c r="M280" s="99"/>
      <c r="N280" s="99"/>
    </row>
    <row r="281" spans="1:14" s="50" customFormat="1" ht="21">
      <c r="A281" s="121">
        <v>103</v>
      </c>
      <c r="B281" s="102" t="s">
        <v>1046</v>
      </c>
      <c r="C281" s="139">
        <v>181.3</v>
      </c>
      <c r="D281" s="121" t="s">
        <v>1047</v>
      </c>
      <c r="E281" s="99"/>
      <c r="F281" s="99"/>
      <c r="G281" s="99"/>
      <c r="H281" s="99"/>
      <c r="I281" s="99"/>
      <c r="J281" s="99"/>
      <c r="K281" s="99"/>
      <c r="L281" s="99"/>
      <c r="M281" s="99"/>
      <c r="N281" s="99"/>
    </row>
    <row r="282" spans="1:14" s="50" customFormat="1" ht="21">
      <c r="A282" s="121">
        <v>104</v>
      </c>
      <c r="B282" s="102" t="s">
        <v>1048</v>
      </c>
      <c r="C282" s="139">
        <v>15.5</v>
      </c>
      <c r="D282" s="121" t="s">
        <v>1049</v>
      </c>
      <c r="E282" s="99"/>
      <c r="F282" s="99"/>
      <c r="G282" s="99"/>
      <c r="H282" s="99"/>
      <c r="I282" s="99"/>
      <c r="J282" s="99"/>
      <c r="K282" s="99"/>
      <c r="L282" s="99"/>
      <c r="M282" s="99"/>
      <c r="N282" s="99"/>
    </row>
    <row r="283" spans="1:14" s="50" customFormat="1" ht="21">
      <c r="A283" s="121">
        <v>105</v>
      </c>
      <c r="B283" s="102" t="s">
        <v>1050</v>
      </c>
      <c r="C283" s="139">
        <v>50.8</v>
      </c>
      <c r="D283" s="121" t="s">
        <v>1051</v>
      </c>
      <c r="E283" s="99"/>
      <c r="F283" s="99"/>
      <c r="G283" s="99"/>
      <c r="H283" s="99"/>
      <c r="I283" s="99"/>
      <c r="J283" s="99"/>
      <c r="K283" s="99"/>
      <c r="L283" s="99"/>
      <c r="M283" s="99"/>
      <c r="N283" s="99"/>
    </row>
    <row r="284" spans="1:14" s="50" customFormat="1" ht="21">
      <c r="A284" s="121">
        <v>106</v>
      </c>
      <c r="B284" s="102" t="s">
        <v>1052</v>
      </c>
      <c r="C284" s="139">
        <v>12.8</v>
      </c>
      <c r="D284" s="121" t="s">
        <v>1053</v>
      </c>
      <c r="E284" s="99"/>
      <c r="F284" s="99"/>
      <c r="G284" s="99"/>
      <c r="H284" s="99"/>
      <c r="I284" s="99"/>
      <c r="J284" s="99"/>
      <c r="K284" s="99"/>
      <c r="L284" s="99"/>
      <c r="M284" s="99"/>
      <c r="N284" s="99"/>
    </row>
    <row r="285" spans="1:14" s="50" customFormat="1" ht="21">
      <c r="A285" s="121">
        <v>107</v>
      </c>
      <c r="B285" s="102" t="s">
        <v>1054</v>
      </c>
      <c r="C285" s="139">
        <v>41.5</v>
      </c>
      <c r="D285" s="121" t="s">
        <v>1055</v>
      </c>
      <c r="E285" s="99"/>
      <c r="F285" s="99"/>
      <c r="G285" s="99"/>
      <c r="H285" s="99"/>
      <c r="I285" s="99"/>
      <c r="J285" s="99"/>
      <c r="K285" s="99"/>
      <c r="L285" s="99"/>
      <c r="M285" s="99"/>
      <c r="N285" s="99"/>
    </row>
    <row r="286" spans="1:14" s="50" customFormat="1" ht="21">
      <c r="A286" s="121">
        <v>108</v>
      </c>
      <c r="B286" s="102" t="s">
        <v>1056</v>
      </c>
      <c r="C286" s="139">
        <v>119</v>
      </c>
      <c r="D286" s="121" t="s">
        <v>1057</v>
      </c>
      <c r="E286" s="99"/>
      <c r="F286" s="99"/>
      <c r="G286" s="99"/>
      <c r="H286" s="99"/>
      <c r="I286" s="99"/>
      <c r="J286" s="99"/>
      <c r="K286" s="99"/>
      <c r="L286" s="99"/>
      <c r="M286" s="99"/>
      <c r="N286" s="99"/>
    </row>
    <row r="287" spans="1:14" s="50" customFormat="1" ht="21">
      <c r="A287" s="121">
        <v>109</v>
      </c>
      <c r="B287" s="102" t="s">
        <v>336</v>
      </c>
      <c r="C287" s="139">
        <v>49.2</v>
      </c>
      <c r="D287" s="121" t="s">
        <v>1058</v>
      </c>
      <c r="E287" s="99"/>
      <c r="F287" s="99"/>
      <c r="G287" s="99"/>
      <c r="H287" s="99"/>
      <c r="I287" s="99"/>
      <c r="J287" s="99"/>
      <c r="K287" s="99"/>
      <c r="L287" s="99"/>
      <c r="M287" s="99"/>
      <c r="N287" s="99"/>
    </row>
    <row r="288" spans="1:14" s="50" customFormat="1" ht="21">
      <c r="A288" s="171"/>
      <c r="B288" s="171"/>
      <c r="C288" s="139">
        <f>SUM(C255:C287)</f>
        <v>1658.1999999999998</v>
      </c>
      <c r="D288" s="109"/>
      <c r="E288" s="99"/>
      <c r="F288" s="99"/>
      <c r="G288" s="99"/>
      <c r="H288" s="99"/>
      <c r="I288" s="99"/>
      <c r="J288" s="99"/>
      <c r="K288" s="99"/>
      <c r="L288" s="99"/>
      <c r="M288" s="99"/>
      <c r="N288" s="99"/>
    </row>
    <row r="289" spans="1:14" s="50" customFormat="1" ht="21">
      <c r="A289" s="97"/>
      <c r="B289" s="166" t="s">
        <v>833</v>
      </c>
      <c r="C289" s="166"/>
      <c r="D289" s="98"/>
      <c r="E289" s="99"/>
      <c r="F289" s="99"/>
      <c r="G289" s="99"/>
      <c r="H289" s="99"/>
      <c r="I289" s="99"/>
      <c r="J289" s="99"/>
      <c r="K289" s="99"/>
      <c r="L289" s="99"/>
      <c r="M289" s="99"/>
      <c r="N289" s="99"/>
    </row>
    <row r="290" spans="1:14" s="50" customFormat="1" ht="21">
      <c r="A290" s="100" t="s">
        <v>3</v>
      </c>
      <c r="B290" s="100" t="s">
        <v>260</v>
      </c>
      <c r="C290" s="100" t="s">
        <v>234</v>
      </c>
      <c r="D290" s="100" t="s">
        <v>235</v>
      </c>
      <c r="E290" s="99"/>
      <c r="F290" s="99"/>
      <c r="G290" s="99"/>
      <c r="H290" s="99"/>
      <c r="I290" s="99"/>
      <c r="J290" s="99"/>
      <c r="K290" s="99"/>
      <c r="L290" s="99"/>
      <c r="M290" s="99"/>
      <c r="N290" s="99"/>
    </row>
    <row r="291" spans="1:14" s="50" customFormat="1" ht="21">
      <c r="A291" s="121">
        <v>110</v>
      </c>
      <c r="B291" s="102" t="s">
        <v>1059</v>
      </c>
      <c r="C291" s="139">
        <v>27.1</v>
      </c>
      <c r="D291" s="121" t="s">
        <v>1060</v>
      </c>
      <c r="E291" s="99"/>
      <c r="F291" s="99"/>
      <c r="G291" s="99"/>
      <c r="H291" s="99"/>
      <c r="I291" s="99"/>
      <c r="J291" s="99"/>
      <c r="K291" s="99"/>
      <c r="L291" s="99"/>
      <c r="M291" s="99"/>
      <c r="N291" s="99"/>
    </row>
    <row r="292" spans="1:14" s="50" customFormat="1" ht="21">
      <c r="A292" s="121">
        <v>111</v>
      </c>
      <c r="B292" s="102" t="s">
        <v>1061</v>
      </c>
      <c r="C292" s="139">
        <v>26.5</v>
      </c>
      <c r="D292" s="121" t="s">
        <v>1062</v>
      </c>
      <c r="E292" s="99"/>
      <c r="F292" s="99"/>
      <c r="G292" s="99"/>
      <c r="H292" s="99"/>
      <c r="I292" s="99"/>
      <c r="J292" s="99"/>
      <c r="K292" s="99"/>
      <c r="L292" s="99"/>
      <c r="M292" s="99"/>
      <c r="N292" s="99"/>
    </row>
    <row r="293" spans="1:14" s="50" customFormat="1" ht="21">
      <c r="A293" s="121">
        <v>112</v>
      </c>
      <c r="B293" s="102" t="s">
        <v>1064</v>
      </c>
      <c r="C293" s="139">
        <v>34.3</v>
      </c>
      <c r="D293" s="121" t="s">
        <v>1063</v>
      </c>
      <c r="E293" s="99"/>
      <c r="F293" s="99"/>
      <c r="G293" s="99"/>
      <c r="H293" s="99"/>
      <c r="I293" s="99"/>
      <c r="J293" s="99"/>
      <c r="K293" s="99"/>
      <c r="L293" s="99"/>
      <c r="M293" s="99"/>
      <c r="N293" s="99"/>
    </row>
    <row r="294" spans="1:14" s="50" customFormat="1" ht="21">
      <c r="A294" s="121">
        <v>113</v>
      </c>
      <c r="B294" s="102" t="s">
        <v>1065</v>
      </c>
      <c r="C294" s="139">
        <v>20</v>
      </c>
      <c r="D294" s="121" t="s">
        <v>1066</v>
      </c>
      <c r="E294" s="99"/>
      <c r="F294" s="99"/>
      <c r="G294" s="99"/>
      <c r="H294" s="99"/>
      <c r="I294" s="99"/>
      <c r="J294" s="99"/>
      <c r="K294" s="99"/>
      <c r="L294" s="99"/>
      <c r="M294" s="99"/>
      <c r="N294" s="99"/>
    </row>
    <row r="295" spans="1:14" s="50" customFormat="1" ht="21">
      <c r="A295" s="121">
        <v>114</v>
      </c>
      <c r="B295" s="102" t="s">
        <v>1067</v>
      </c>
      <c r="C295" s="139">
        <v>63.1</v>
      </c>
      <c r="D295" s="121" t="s">
        <v>1068</v>
      </c>
      <c r="E295" s="99"/>
      <c r="F295" s="99"/>
      <c r="G295" s="99"/>
      <c r="H295" s="99"/>
      <c r="I295" s="99"/>
      <c r="J295" s="99"/>
      <c r="K295" s="99"/>
      <c r="L295" s="99"/>
      <c r="M295" s="99"/>
      <c r="N295" s="99"/>
    </row>
    <row r="296" spans="1:14" s="50" customFormat="1" ht="21">
      <c r="A296" s="121">
        <v>115</v>
      </c>
      <c r="B296" s="102" t="s">
        <v>1069</v>
      </c>
      <c r="C296" s="139">
        <v>86.5</v>
      </c>
      <c r="D296" s="121" t="s">
        <v>1070</v>
      </c>
      <c r="E296" s="99"/>
      <c r="F296" s="99"/>
      <c r="G296" s="99"/>
      <c r="H296" s="99"/>
      <c r="I296" s="99"/>
      <c r="J296" s="99"/>
      <c r="K296" s="99"/>
      <c r="L296" s="99"/>
      <c r="M296" s="99"/>
      <c r="N296" s="99"/>
    </row>
    <row r="297" spans="1:14" s="50" customFormat="1" ht="21">
      <c r="A297" s="121">
        <v>116</v>
      </c>
      <c r="B297" s="102" t="s">
        <v>1071</v>
      </c>
      <c r="C297" s="139">
        <v>91.2</v>
      </c>
      <c r="D297" s="121" t="s">
        <v>1072</v>
      </c>
      <c r="E297" s="99"/>
      <c r="F297" s="99"/>
      <c r="G297" s="99"/>
      <c r="H297" s="99"/>
      <c r="I297" s="99"/>
      <c r="J297" s="99"/>
      <c r="K297" s="99"/>
      <c r="L297" s="99"/>
      <c r="M297" s="99"/>
      <c r="N297" s="99"/>
    </row>
    <row r="298" spans="1:14" s="50" customFormat="1" ht="21">
      <c r="A298" s="121">
        <v>117</v>
      </c>
      <c r="B298" s="102" t="s">
        <v>1073</v>
      </c>
      <c r="C298" s="139">
        <v>69.2</v>
      </c>
      <c r="D298" s="121" t="s">
        <v>1074</v>
      </c>
      <c r="E298" s="99"/>
      <c r="F298" s="99"/>
      <c r="G298" s="99"/>
      <c r="H298" s="99"/>
      <c r="I298" s="99"/>
      <c r="J298" s="99"/>
      <c r="K298" s="99"/>
      <c r="L298" s="99"/>
      <c r="M298" s="99"/>
      <c r="N298" s="99"/>
    </row>
    <row r="299" spans="1:14" s="50" customFormat="1" ht="21">
      <c r="A299" s="121">
        <v>118</v>
      </c>
      <c r="B299" s="102" t="s">
        <v>1075</v>
      </c>
      <c r="C299" s="139">
        <v>21</v>
      </c>
      <c r="D299" s="121" t="s">
        <v>1076</v>
      </c>
      <c r="E299" s="99"/>
      <c r="F299" s="99"/>
      <c r="G299" s="99"/>
      <c r="H299" s="99"/>
      <c r="I299" s="99"/>
      <c r="J299" s="99"/>
      <c r="K299" s="99"/>
      <c r="L299" s="99"/>
      <c r="M299" s="99"/>
      <c r="N299" s="99"/>
    </row>
    <row r="300" spans="1:14" s="50" customFormat="1" ht="21">
      <c r="A300" s="121">
        <v>119</v>
      </c>
      <c r="B300" s="102" t="s">
        <v>1077</v>
      </c>
      <c r="C300" s="139">
        <v>26.2</v>
      </c>
      <c r="D300" s="121" t="s">
        <v>1078</v>
      </c>
      <c r="E300" s="99"/>
      <c r="F300" s="99"/>
      <c r="G300" s="99"/>
      <c r="H300" s="99"/>
      <c r="I300" s="99"/>
      <c r="J300" s="99"/>
      <c r="K300" s="99"/>
      <c r="L300" s="99"/>
      <c r="M300" s="99"/>
      <c r="N300" s="99"/>
    </row>
    <row r="301" spans="1:14" s="50" customFormat="1" ht="21">
      <c r="A301" s="121">
        <v>120</v>
      </c>
      <c r="B301" s="102" t="s">
        <v>1079</v>
      </c>
      <c r="C301" s="139">
        <v>28.5</v>
      </c>
      <c r="D301" s="121" t="s">
        <v>1080</v>
      </c>
      <c r="E301" s="99"/>
      <c r="F301" s="99"/>
      <c r="G301" s="99"/>
      <c r="H301" s="99"/>
      <c r="I301" s="99"/>
      <c r="J301" s="99"/>
      <c r="K301" s="99"/>
      <c r="L301" s="99"/>
      <c r="M301" s="99"/>
      <c r="N301" s="99"/>
    </row>
    <row r="302" spans="1:14" s="50" customFormat="1" ht="21">
      <c r="A302" s="121">
        <v>121</v>
      </c>
      <c r="B302" s="102" t="s">
        <v>1081</v>
      </c>
      <c r="C302" s="139">
        <v>78.7</v>
      </c>
      <c r="D302" s="121" t="s">
        <v>1082</v>
      </c>
      <c r="E302" s="99"/>
      <c r="F302" s="99"/>
      <c r="G302" s="99"/>
      <c r="H302" s="99"/>
      <c r="I302" s="99"/>
      <c r="J302" s="99"/>
      <c r="K302" s="99"/>
      <c r="L302" s="99"/>
      <c r="M302" s="99"/>
      <c r="N302" s="99"/>
    </row>
    <row r="303" spans="1:14" s="50" customFormat="1" ht="21">
      <c r="A303" s="121">
        <v>122</v>
      </c>
      <c r="B303" s="102" t="s">
        <v>1083</v>
      </c>
      <c r="C303" s="139">
        <v>14.9</v>
      </c>
      <c r="D303" s="121" t="s">
        <v>1084</v>
      </c>
      <c r="E303" s="99"/>
      <c r="F303" s="99"/>
      <c r="G303" s="99"/>
      <c r="H303" s="99"/>
      <c r="I303" s="99"/>
      <c r="J303" s="99"/>
      <c r="K303" s="99"/>
      <c r="L303" s="99"/>
      <c r="M303" s="99"/>
      <c r="N303" s="99"/>
    </row>
    <row r="304" spans="1:14" s="50" customFormat="1" ht="21">
      <c r="A304" s="121">
        <v>123</v>
      </c>
      <c r="B304" s="102" t="s">
        <v>1085</v>
      </c>
      <c r="C304" s="139">
        <v>136.4</v>
      </c>
      <c r="D304" s="121" t="s">
        <v>1086</v>
      </c>
      <c r="E304" s="99"/>
      <c r="F304" s="99"/>
      <c r="G304" s="99"/>
      <c r="H304" s="99"/>
      <c r="I304" s="99"/>
      <c r="J304" s="99"/>
      <c r="K304" s="99"/>
      <c r="L304" s="99"/>
      <c r="M304" s="99"/>
      <c r="N304" s="99"/>
    </row>
    <row r="305" spans="1:14" s="50" customFormat="1" ht="21">
      <c r="A305" s="121">
        <v>124</v>
      </c>
      <c r="B305" s="102" t="s">
        <v>1087</v>
      </c>
      <c r="C305" s="139">
        <v>44.1</v>
      </c>
      <c r="D305" s="121" t="s">
        <v>1088</v>
      </c>
      <c r="E305" s="99"/>
      <c r="F305" s="99"/>
      <c r="G305" s="99"/>
      <c r="H305" s="99"/>
      <c r="I305" s="99"/>
      <c r="J305" s="99"/>
      <c r="K305" s="99"/>
      <c r="L305" s="99"/>
      <c r="M305" s="99"/>
      <c r="N305" s="99"/>
    </row>
    <row r="306" spans="1:14" s="50" customFormat="1" ht="21">
      <c r="A306" s="121">
        <v>125</v>
      </c>
      <c r="B306" s="102" t="s">
        <v>1089</v>
      </c>
      <c r="C306" s="139">
        <v>7.1</v>
      </c>
      <c r="D306" s="121" t="s">
        <v>1090</v>
      </c>
      <c r="E306" s="99"/>
      <c r="F306" s="99"/>
      <c r="G306" s="99"/>
      <c r="H306" s="99"/>
      <c r="I306" s="99"/>
      <c r="J306" s="99"/>
      <c r="K306" s="99"/>
      <c r="L306" s="99"/>
      <c r="M306" s="99"/>
      <c r="N306" s="99"/>
    </row>
    <row r="307" spans="1:14" s="50" customFormat="1" ht="21">
      <c r="A307" s="121">
        <v>126</v>
      </c>
      <c r="B307" s="102" t="s">
        <v>1091</v>
      </c>
      <c r="C307" s="139">
        <v>255.4</v>
      </c>
      <c r="D307" s="121" t="s">
        <v>1092</v>
      </c>
      <c r="E307" s="99"/>
      <c r="F307" s="99"/>
      <c r="G307" s="99"/>
      <c r="H307" s="99"/>
      <c r="I307" s="99"/>
      <c r="J307" s="99"/>
      <c r="K307" s="99"/>
      <c r="L307" s="99"/>
      <c r="M307" s="99"/>
      <c r="N307" s="99"/>
    </row>
    <row r="308" spans="1:14" s="50" customFormat="1" ht="21">
      <c r="A308" s="121">
        <v>127</v>
      </c>
      <c r="B308" s="102" t="s">
        <v>1093</v>
      </c>
      <c r="C308" s="139">
        <v>47.9</v>
      </c>
      <c r="D308" s="121" t="s">
        <v>1094</v>
      </c>
      <c r="E308" s="99"/>
      <c r="F308" s="99"/>
      <c r="G308" s="99"/>
      <c r="H308" s="99"/>
      <c r="I308" s="99"/>
      <c r="J308" s="99"/>
      <c r="K308" s="99"/>
      <c r="L308" s="99"/>
      <c r="M308" s="99"/>
      <c r="N308" s="99"/>
    </row>
    <row r="309" spans="1:14" s="50" customFormat="1" ht="21">
      <c r="A309" s="121">
        <v>128</v>
      </c>
      <c r="B309" s="102" t="s">
        <v>1095</v>
      </c>
      <c r="C309" s="139">
        <v>137.3</v>
      </c>
      <c r="D309" s="121" t="s">
        <v>1096</v>
      </c>
      <c r="E309" s="99"/>
      <c r="F309" s="99"/>
      <c r="G309" s="99"/>
      <c r="H309" s="99"/>
      <c r="I309" s="99"/>
      <c r="J309" s="99"/>
      <c r="K309" s="99"/>
      <c r="L309" s="99"/>
      <c r="M309" s="99"/>
      <c r="N309" s="99"/>
    </row>
    <row r="310" spans="1:14" s="50" customFormat="1" ht="21">
      <c r="A310" s="121">
        <v>129</v>
      </c>
      <c r="B310" s="102" t="s">
        <v>1097</v>
      </c>
      <c r="C310" s="139">
        <v>90.9</v>
      </c>
      <c r="D310" s="121" t="s">
        <v>1098</v>
      </c>
      <c r="E310" s="99"/>
      <c r="F310" s="99"/>
      <c r="G310" s="99"/>
      <c r="H310" s="99"/>
      <c r="I310" s="99"/>
      <c r="J310" s="99"/>
      <c r="K310" s="99"/>
      <c r="L310" s="99"/>
      <c r="M310" s="99"/>
      <c r="N310" s="99"/>
    </row>
    <row r="311" spans="1:14" s="50" customFormat="1" ht="21">
      <c r="A311" s="121">
        <v>130</v>
      </c>
      <c r="B311" s="102" t="s">
        <v>1099</v>
      </c>
      <c r="C311" s="139">
        <v>48.2</v>
      </c>
      <c r="D311" s="121" t="s">
        <v>1100</v>
      </c>
      <c r="E311" s="99"/>
      <c r="F311" s="99"/>
      <c r="G311" s="99"/>
      <c r="H311" s="99"/>
      <c r="I311" s="99"/>
      <c r="J311" s="99"/>
      <c r="K311" s="99"/>
      <c r="L311" s="99"/>
      <c r="M311" s="99"/>
      <c r="N311" s="99"/>
    </row>
    <row r="312" spans="1:14" s="50" customFormat="1" ht="21">
      <c r="A312" s="121">
        <v>131</v>
      </c>
      <c r="B312" s="102" t="s">
        <v>1101</v>
      </c>
      <c r="C312" s="139">
        <v>8.3</v>
      </c>
      <c r="D312" s="121" t="s">
        <v>1102</v>
      </c>
      <c r="E312" s="99"/>
      <c r="F312" s="99"/>
      <c r="G312" s="99"/>
      <c r="H312" s="99"/>
      <c r="I312" s="99"/>
      <c r="J312" s="99"/>
      <c r="K312" s="99"/>
      <c r="L312" s="99"/>
      <c r="M312" s="99"/>
      <c r="N312" s="99"/>
    </row>
    <row r="313" spans="1:14" s="50" customFormat="1" ht="21">
      <c r="A313" s="121">
        <v>132</v>
      </c>
      <c r="B313" s="102" t="s">
        <v>1103</v>
      </c>
      <c r="C313" s="139">
        <v>65.9</v>
      </c>
      <c r="D313" s="121" t="s">
        <v>1104</v>
      </c>
      <c r="E313" s="99"/>
      <c r="F313" s="99"/>
      <c r="G313" s="99"/>
      <c r="H313" s="99"/>
      <c r="I313" s="99"/>
      <c r="J313" s="99"/>
      <c r="K313" s="99"/>
      <c r="L313" s="99"/>
      <c r="M313" s="99"/>
      <c r="N313" s="99"/>
    </row>
    <row r="314" spans="1:14" s="50" customFormat="1" ht="21">
      <c r="A314" s="121">
        <v>133</v>
      </c>
      <c r="B314" s="102" t="s">
        <v>1105</v>
      </c>
      <c r="C314" s="139">
        <v>96.2</v>
      </c>
      <c r="D314" s="121" t="s">
        <v>1106</v>
      </c>
      <c r="E314" s="99"/>
      <c r="F314" s="99"/>
      <c r="G314" s="99"/>
      <c r="H314" s="99"/>
      <c r="I314" s="99"/>
      <c r="J314" s="99"/>
      <c r="K314" s="99"/>
      <c r="L314" s="99"/>
      <c r="M314" s="99"/>
      <c r="N314" s="99"/>
    </row>
    <row r="315" spans="1:14" s="50" customFormat="1" ht="21">
      <c r="A315" s="121">
        <v>134</v>
      </c>
      <c r="B315" s="102" t="s">
        <v>1107</v>
      </c>
      <c r="C315" s="139">
        <v>14.9</v>
      </c>
      <c r="D315" s="121" t="s">
        <v>1108</v>
      </c>
      <c r="E315" s="99"/>
      <c r="F315" s="99"/>
      <c r="G315" s="99"/>
      <c r="H315" s="99"/>
      <c r="I315" s="99"/>
      <c r="J315" s="99"/>
      <c r="K315" s="99"/>
      <c r="L315" s="99"/>
      <c r="M315" s="99"/>
      <c r="N315" s="99"/>
    </row>
    <row r="316" spans="1:14" s="50" customFormat="1" ht="21">
      <c r="A316" s="121">
        <v>135</v>
      </c>
      <c r="B316" s="102" t="s">
        <v>1109</v>
      </c>
      <c r="C316" s="139">
        <v>162.3</v>
      </c>
      <c r="D316" s="121" t="s">
        <v>1110</v>
      </c>
      <c r="E316" s="99"/>
      <c r="F316" s="99"/>
      <c r="G316" s="99"/>
      <c r="H316" s="99"/>
      <c r="I316" s="99"/>
      <c r="J316" s="99"/>
      <c r="K316" s="99"/>
      <c r="L316" s="99"/>
      <c r="M316" s="99"/>
      <c r="N316" s="99"/>
    </row>
    <row r="317" spans="1:14" s="50" customFormat="1" ht="21">
      <c r="A317" s="121">
        <v>136</v>
      </c>
      <c r="B317" s="102" t="s">
        <v>1111</v>
      </c>
      <c r="C317" s="139">
        <v>13.5</v>
      </c>
      <c r="D317" s="121" t="s">
        <v>1112</v>
      </c>
      <c r="E317" s="99"/>
      <c r="F317" s="99"/>
      <c r="G317" s="99"/>
      <c r="H317" s="99"/>
      <c r="I317" s="99"/>
      <c r="J317" s="99"/>
      <c r="K317" s="99"/>
      <c r="L317" s="99"/>
      <c r="M317" s="99"/>
      <c r="N317" s="99"/>
    </row>
    <row r="318" spans="1:14" s="50" customFormat="1" ht="21">
      <c r="A318" s="121">
        <v>137</v>
      </c>
      <c r="B318" s="102" t="s">
        <v>1113</v>
      </c>
      <c r="C318" s="139">
        <v>22.2</v>
      </c>
      <c r="D318" s="121" t="s">
        <v>1114</v>
      </c>
      <c r="E318" s="99"/>
      <c r="F318" s="99"/>
      <c r="G318" s="99"/>
      <c r="H318" s="99"/>
      <c r="I318" s="99"/>
      <c r="J318" s="99"/>
      <c r="K318" s="99"/>
      <c r="L318" s="99"/>
      <c r="M318" s="99"/>
      <c r="N318" s="99"/>
    </row>
    <row r="319" spans="1:14" s="50" customFormat="1" ht="21">
      <c r="A319" s="121">
        <v>138</v>
      </c>
      <c r="B319" s="102" t="s">
        <v>1115</v>
      </c>
      <c r="C319" s="139">
        <v>37.1</v>
      </c>
      <c r="D319" s="121" t="s">
        <v>1116</v>
      </c>
      <c r="E319" s="99"/>
      <c r="F319" s="99"/>
      <c r="G319" s="99"/>
      <c r="H319" s="99"/>
      <c r="I319" s="99"/>
      <c r="J319" s="99"/>
      <c r="K319" s="99"/>
      <c r="L319" s="99"/>
      <c r="M319" s="99"/>
      <c r="N319" s="99"/>
    </row>
    <row r="320" spans="1:14" s="50" customFormat="1" ht="21">
      <c r="A320" s="121">
        <v>139</v>
      </c>
      <c r="B320" s="102" t="s">
        <v>1117</v>
      </c>
      <c r="C320" s="139">
        <v>36.9</v>
      </c>
      <c r="D320" s="121" t="s">
        <v>1118</v>
      </c>
      <c r="E320" s="99"/>
      <c r="F320" s="99"/>
      <c r="G320" s="99"/>
      <c r="H320" s="99"/>
      <c r="I320" s="99"/>
      <c r="J320" s="99"/>
      <c r="K320" s="99"/>
      <c r="L320" s="99"/>
      <c r="M320" s="99"/>
      <c r="N320" s="99"/>
    </row>
    <row r="321" spans="1:14" s="50" customFormat="1" ht="21">
      <c r="A321" s="121">
        <v>140</v>
      </c>
      <c r="B321" s="102" t="s">
        <v>1119</v>
      </c>
      <c r="C321" s="139">
        <v>42.6</v>
      </c>
      <c r="D321" s="121" t="s">
        <v>1120</v>
      </c>
      <c r="E321" s="99"/>
      <c r="F321" s="99"/>
      <c r="G321" s="99"/>
      <c r="H321" s="99"/>
      <c r="I321" s="99"/>
      <c r="J321" s="99"/>
      <c r="K321" s="99"/>
      <c r="L321" s="99"/>
      <c r="M321" s="99"/>
      <c r="N321" s="99"/>
    </row>
    <row r="322" spans="1:14" s="50" customFormat="1" ht="21">
      <c r="A322" s="121">
        <v>141</v>
      </c>
      <c r="B322" s="102" t="s">
        <v>1121</v>
      </c>
      <c r="C322" s="139">
        <v>37.6</v>
      </c>
      <c r="D322" s="121" t="s">
        <v>1122</v>
      </c>
      <c r="E322" s="99"/>
      <c r="F322" s="99"/>
      <c r="G322" s="99"/>
      <c r="H322" s="99"/>
      <c r="I322" s="99"/>
      <c r="J322" s="99"/>
      <c r="K322" s="99"/>
      <c r="L322" s="99"/>
      <c r="M322" s="99"/>
      <c r="N322" s="99"/>
    </row>
    <row r="323" spans="1:14" s="50" customFormat="1" ht="21">
      <c r="A323" s="121">
        <v>142</v>
      </c>
      <c r="B323" s="102" t="s">
        <v>1123</v>
      </c>
      <c r="C323" s="139">
        <v>48.2</v>
      </c>
      <c r="D323" s="121" t="s">
        <v>1124</v>
      </c>
      <c r="E323" s="99"/>
      <c r="F323" s="99"/>
      <c r="G323" s="99"/>
      <c r="H323" s="99"/>
      <c r="I323" s="99"/>
      <c r="J323" s="99"/>
      <c r="K323" s="99"/>
      <c r="L323" s="99"/>
      <c r="M323" s="99"/>
      <c r="N323" s="99"/>
    </row>
    <row r="324" spans="1:14" s="50" customFormat="1" ht="21">
      <c r="A324" s="171"/>
      <c r="B324" s="171"/>
      <c r="C324" s="139">
        <f>SUM(C291:C323)</f>
        <v>1940.2000000000003</v>
      </c>
      <c r="D324" s="109"/>
      <c r="E324" s="99"/>
      <c r="F324" s="99"/>
      <c r="G324" s="99"/>
      <c r="H324" s="99"/>
      <c r="I324" s="99"/>
      <c r="J324" s="99"/>
      <c r="K324" s="99"/>
      <c r="L324" s="99"/>
      <c r="M324" s="99"/>
      <c r="N324" s="99"/>
    </row>
    <row r="325" spans="1:14" s="50" customFormat="1" ht="21">
      <c r="A325" s="97"/>
      <c r="B325" s="166" t="s">
        <v>833</v>
      </c>
      <c r="C325" s="166"/>
      <c r="D325" s="98"/>
      <c r="E325" s="99"/>
      <c r="F325" s="99"/>
      <c r="G325" s="99"/>
      <c r="H325" s="99"/>
      <c r="I325" s="99"/>
      <c r="J325" s="99"/>
      <c r="K325" s="99"/>
      <c r="L325" s="99"/>
      <c r="M325" s="99"/>
      <c r="N325" s="99"/>
    </row>
    <row r="326" spans="1:14" s="50" customFormat="1" ht="21">
      <c r="A326" s="100" t="s">
        <v>3</v>
      </c>
      <c r="B326" s="100" t="s">
        <v>260</v>
      </c>
      <c r="C326" s="100" t="s">
        <v>234</v>
      </c>
      <c r="D326" s="100" t="s">
        <v>235</v>
      </c>
      <c r="E326" s="99"/>
      <c r="F326" s="99"/>
      <c r="G326" s="99"/>
      <c r="H326" s="99"/>
      <c r="I326" s="99"/>
      <c r="J326" s="99"/>
      <c r="K326" s="99"/>
      <c r="L326" s="99"/>
      <c r="M326" s="99"/>
      <c r="N326" s="99"/>
    </row>
    <row r="327" spans="1:14" s="50" customFormat="1" ht="21">
      <c r="A327" s="121">
        <v>143</v>
      </c>
      <c r="B327" s="102" t="s">
        <v>1125</v>
      </c>
      <c r="C327" s="139">
        <v>60.5</v>
      </c>
      <c r="D327" s="121" t="s">
        <v>1126</v>
      </c>
      <c r="E327" s="99"/>
      <c r="F327" s="99"/>
      <c r="G327" s="99"/>
      <c r="H327" s="99"/>
      <c r="I327" s="99"/>
      <c r="J327" s="99"/>
      <c r="K327" s="99"/>
      <c r="L327" s="99"/>
      <c r="M327" s="99"/>
      <c r="N327" s="99"/>
    </row>
    <row r="328" spans="1:14" s="50" customFormat="1" ht="21">
      <c r="A328" s="121">
        <v>144</v>
      </c>
      <c r="B328" s="102" t="s">
        <v>1127</v>
      </c>
      <c r="C328" s="139">
        <v>38.5</v>
      </c>
      <c r="D328" s="121" t="s">
        <v>1128</v>
      </c>
      <c r="E328" s="99"/>
      <c r="F328" s="99"/>
      <c r="G328" s="99"/>
      <c r="H328" s="99"/>
      <c r="I328" s="99"/>
      <c r="J328" s="99"/>
      <c r="K328" s="99"/>
      <c r="L328" s="99"/>
      <c r="M328" s="99"/>
      <c r="N328" s="99"/>
    </row>
    <row r="329" spans="1:14" s="50" customFormat="1" ht="21">
      <c r="A329" s="121">
        <v>145</v>
      </c>
      <c r="B329" s="102" t="s">
        <v>351</v>
      </c>
      <c r="C329" s="139">
        <v>200.7</v>
      </c>
      <c r="D329" s="121" t="s">
        <v>1129</v>
      </c>
      <c r="E329" s="99"/>
      <c r="F329" s="99"/>
      <c r="G329" s="99"/>
      <c r="H329" s="99"/>
      <c r="I329" s="99"/>
      <c r="J329" s="99"/>
      <c r="K329" s="99"/>
      <c r="L329" s="99"/>
      <c r="M329" s="99"/>
      <c r="N329" s="99"/>
    </row>
    <row r="330" spans="1:14" s="50" customFormat="1" ht="21">
      <c r="A330" s="121">
        <v>146</v>
      </c>
      <c r="B330" s="102" t="s">
        <v>1130</v>
      </c>
      <c r="C330" s="139">
        <v>12.8</v>
      </c>
      <c r="D330" s="121" t="s">
        <v>1131</v>
      </c>
      <c r="E330" s="99"/>
      <c r="F330" s="99"/>
      <c r="G330" s="99"/>
      <c r="H330" s="99"/>
      <c r="I330" s="99"/>
      <c r="J330" s="99"/>
      <c r="K330" s="99"/>
      <c r="L330" s="99"/>
      <c r="M330" s="99"/>
      <c r="N330" s="99"/>
    </row>
    <row r="331" spans="1:14" s="50" customFormat="1" ht="21">
      <c r="A331" s="121">
        <v>147</v>
      </c>
      <c r="B331" s="102" t="s">
        <v>1132</v>
      </c>
      <c r="C331" s="139">
        <v>65.9</v>
      </c>
      <c r="D331" s="121" t="s">
        <v>1133</v>
      </c>
      <c r="E331" s="99"/>
      <c r="F331" s="99"/>
      <c r="G331" s="99"/>
      <c r="H331" s="99"/>
      <c r="I331" s="99"/>
      <c r="J331" s="99"/>
      <c r="K331" s="99"/>
      <c r="L331" s="99"/>
      <c r="M331" s="99"/>
      <c r="N331" s="99"/>
    </row>
    <row r="332" spans="1:14" s="50" customFormat="1" ht="21">
      <c r="A332" s="121">
        <v>148</v>
      </c>
      <c r="B332" s="102" t="s">
        <v>1134</v>
      </c>
      <c r="C332" s="139">
        <v>55.1</v>
      </c>
      <c r="D332" s="121" t="s">
        <v>1135</v>
      </c>
      <c r="E332" s="99"/>
      <c r="F332" s="99"/>
      <c r="G332" s="99"/>
      <c r="H332" s="99"/>
      <c r="I332" s="99"/>
      <c r="J332" s="99"/>
      <c r="K332" s="99"/>
      <c r="L332" s="99"/>
      <c r="M332" s="99"/>
      <c r="N332" s="99"/>
    </row>
    <row r="333" spans="1:14" s="50" customFormat="1" ht="21">
      <c r="A333" s="121">
        <v>149</v>
      </c>
      <c r="B333" s="102" t="s">
        <v>1136</v>
      </c>
      <c r="C333" s="139">
        <v>13.7</v>
      </c>
      <c r="D333" s="121" t="s">
        <v>1137</v>
      </c>
      <c r="E333" s="99"/>
      <c r="F333" s="99"/>
      <c r="G333" s="99"/>
      <c r="H333" s="99"/>
      <c r="I333" s="99"/>
      <c r="J333" s="99"/>
      <c r="K333" s="99"/>
      <c r="L333" s="99"/>
      <c r="M333" s="99"/>
      <c r="N333" s="99"/>
    </row>
    <row r="334" spans="1:14" s="50" customFormat="1" ht="21">
      <c r="A334" s="121">
        <v>150</v>
      </c>
      <c r="B334" s="102" t="s">
        <v>158</v>
      </c>
      <c r="C334" s="139">
        <v>18.7</v>
      </c>
      <c r="D334" s="121" t="s">
        <v>1138</v>
      </c>
      <c r="E334" s="99"/>
      <c r="F334" s="99"/>
      <c r="G334" s="99"/>
      <c r="H334" s="99"/>
      <c r="I334" s="99"/>
      <c r="J334" s="99"/>
      <c r="K334" s="99"/>
      <c r="L334" s="99"/>
      <c r="M334" s="99"/>
      <c r="N334" s="99"/>
    </row>
    <row r="335" spans="1:14" s="50" customFormat="1" ht="21">
      <c r="A335" s="121">
        <v>151</v>
      </c>
      <c r="B335" s="102" t="s">
        <v>169</v>
      </c>
      <c r="C335" s="139">
        <v>93.4</v>
      </c>
      <c r="D335" s="121" t="s">
        <v>1139</v>
      </c>
      <c r="E335" s="99"/>
      <c r="F335" s="99"/>
      <c r="G335" s="99"/>
      <c r="H335" s="99"/>
      <c r="I335" s="99"/>
      <c r="J335" s="99"/>
      <c r="K335" s="99"/>
      <c r="L335" s="99"/>
      <c r="M335" s="99"/>
      <c r="N335" s="99"/>
    </row>
    <row r="336" spans="1:14" s="50" customFormat="1" ht="21">
      <c r="A336" s="121">
        <v>152</v>
      </c>
      <c r="B336" s="102" t="s">
        <v>1140</v>
      </c>
      <c r="C336" s="139">
        <v>77.7</v>
      </c>
      <c r="D336" s="121" t="s">
        <v>1141</v>
      </c>
      <c r="E336" s="99"/>
      <c r="F336" s="99"/>
      <c r="G336" s="99"/>
      <c r="H336" s="99"/>
      <c r="I336" s="99"/>
      <c r="J336" s="99"/>
      <c r="K336" s="99"/>
      <c r="L336" s="99"/>
      <c r="M336" s="99"/>
      <c r="N336" s="99"/>
    </row>
    <row r="337" spans="1:14" s="50" customFormat="1" ht="21">
      <c r="A337" s="121">
        <v>153</v>
      </c>
      <c r="B337" s="102" t="s">
        <v>1142</v>
      </c>
      <c r="C337" s="139">
        <v>91.2</v>
      </c>
      <c r="D337" s="121" t="s">
        <v>1143</v>
      </c>
      <c r="E337" s="99"/>
      <c r="F337" s="99"/>
      <c r="G337" s="99"/>
      <c r="H337" s="99"/>
      <c r="I337" s="99"/>
      <c r="J337" s="99"/>
      <c r="K337" s="99"/>
      <c r="L337" s="99"/>
      <c r="M337" s="99"/>
      <c r="N337" s="99"/>
    </row>
    <row r="338" spans="1:14" s="50" customFormat="1" ht="21">
      <c r="A338" s="121">
        <v>154</v>
      </c>
      <c r="B338" s="102" t="s">
        <v>165</v>
      </c>
      <c r="C338" s="139">
        <v>161.9</v>
      </c>
      <c r="D338" s="121" t="s">
        <v>1144</v>
      </c>
      <c r="E338" s="99"/>
      <c r="F338" s="99"/>
      <c r="G338" s="99"/>
      <c r="H338" s="99"/>
      <c r="I338" s="99"/>
      <c r="J338" s="99"/>
      <c r="K338" s="99"/>
      <c r="L338" s="99"/>
      <c r="M338" s="99"/>
      <c r="N338" s="99"/>
    </row>
    <row r="339" spans="1:14" s="50" customFormat="1" ht="21">
      <c r="A339" s="121">
        <v>155</v>
      </c>
      <c r="B339" s="102" t="s">
        <v>170</v>
      </c>
      <c r="C339" s="139">
        <v>66.3</v>
      </c>
      <c r="D339" s="121" t="s">
        <v>1145</v>
      </c>
      <c r="E339" s="99"/>
      <c r="F339" s="99"/>
      <c r="G339" s="99"/>
      <c r="H339" s="99"/>
      <c r="I339" s="99"/>
      <c r="J339" s="99"/>
      <c r="K339" s="99"/>
      <c r="L339" s="99"/>
      <c r="M339" s="99"/>
      <c r="N339" s="99"/>
    </row>
    <row r="340" spans="1:14" s="50" customFormat="1" ht="21">
      <c r="A340" s="121">
        <v>156</v>
      </c>
      <c r="B340" s="102" t="s">
        <v>1146</v>
      </c>
      <c r="C340" s="139">
        <v>59.3</v>
      </c>
      <c r="D340" s="121" t="s">
        <v>1147</v>
      </c>
      <c r="E340" s="99"/>
      <c r="F340" s="99"/>
      <c r="G340" s="99"/>
      <c r="H340" s="99"/>
      <c r="I340" s="99"/>
      <c r="J340" s="99"/>
      <c r="K340" s="99"/>
      <c r="L340" s="99"/>
      <c r="M340" s="99"/>
      <c r="N340" s="99"/>
    </row>
    <row r="341" spans="1:14" s="50" customFormat="1" ht="21">
      <c r="A341" s="121">
        <v>157</v>
      </c>
      <c r="B341" s="102" t="s">
        <v>1148</v>
      </c>
      <c r="C341" s="139">
        <v>45.1</v>
      </c>
      <c r="D341" s="121" t="s">
        <v>1149</v>
      </c>
      <c r="E341" s="99"/>
      <c r="F341" s="99"/>
      <c r="G341" s="99"/>
      <c r="H341" s="99"/>
      <c r="I341" s="99"/>
      <c r="J341" s="99"/>
      <c r="K341" s="99"/>
      <c r="L341" s="99"/>
      <c r="M341" s="99"/>
      <c r="N341" s="99"/>
    </row>
    <row r="342" spans="1:14" s="50" customFormat="1" ht="21">
      <c r="A342" s="121">
        <v>158</v>
      </c>
      <c r="B342" s="102" t="s">
        <v>1150</v>
      </c>
      <c r="C342" s="139">
        <v>51.3</v>
      </c>
      <c r="D342" s="121" t="s">
        <v>1151</v>
      </c>
      <c r="E342" s="99"/>
      <c r="F342" s="99"/>
      <c r="G342" s="99"/>
      <c r="H342" s="99"/>
      <c r="I342" s="99"/>
      <c r="J342" s="99"/>
      <c r="K342" s="99"/>
      <c r="L342" s="99"/>
      <c r="M342" s="99"/>
      <c r="N342" s="99"/>
    </row>
    <row r="343" spans="1:14" s="50" customFormat="1" ht="21">
      <c r="A343" s="121">
        <v>159</v>
      </c>
      <c r="B343" s="102" t="s">
        <v>1152</v>
      </c>
      <c r="C343" s="139">
        <v>19.1</v>
      </c>
      <c r="D343" s="121" t="s">
        <v>1153</v>
      </c>
      <c r="E343" s="99"/>
      <c r="F343" s="99"/>
      <c r="G343" s="99"/>
      <c r="H343" s="99"/>
      <c r="I343" s="99"/>
      <c r="J343" s="99"/>
      <c r="K343" s="99"/>
      <c r="L343" s="99"/>
      <c r="M343" s="99"/>
      <c r="N343" s="99"/>
    </row>
    <row r="344" spans="1:14" s="50" customFormat="1" ht="21">
      <c r="A344" s="121">
        <v>160</v>
      </c>
      <c r="B344" s="102" t="s">
        <v>1154</v>
      </c>
      <c r="C344" s="139">
        <v>63.9</v>
      </c>
      <c r="D344" s="121" t="s">
        <v>1155</v>
      </c>
      <c r="E344" s="99"/>
      <c r="F344" s="99"/>
      <c r="G344" s="99"/>
      <c r="H344" s="99"/>
      <c r="I344" s="99"/>
      <c r="J344" s="99"/>
      <c r="K344" s="99"/>
      <c r="L344" s="99"/>
      <c r="M344" s="99"/>
      <c r="N344" s="99"/>
    </row>
    <row r="345" spans="1:14" s="50" customFormat="1" ht="21">
      <c r="A345" s="121">
        <v>161</v>
      </c>
      <c r="B345" s="102" t="s">
        <v>1156</v>
      </c>
      <c r="C345" s="139">
        <v>129.1</v>
      </c>
      <c r="D345" s="121" t="s">
        <v>1157</v>
      </c>
      <c r="E345" s="99"/>
      <c r="F345" s="99"/>
      <c r="G345" s="99"/>
      <c r="H345" s="99"/>
      <c r="I345" s="99"/>
      <c r="J345" s="99"/>
      <c r="K345" s="99"/>
      <c r="L345" s="99"/>
      <c r="M345" s="99"/>
      <c r="N345" s="99"/>
    </row>
    <row r="346" spans="1:14" s="50" customFormat="1" ht="21">
      <c r="A346" s="121">
        <v>162</v>
      </c>
      <c r="B346" s="102" t="s">
        <v>1158</v>
      </c>
      <c r="C346" s="139">
        <v>34</v>
      </c>
      <c r="D346" s="121" t="s">
        <v>1159</v>
      </c>
      <c r="E346" s="99"/>
      <c r="F346" s="99"/>
      <c r="G346" s="99"/>
      <c r="H346" s="99"/>
      <c r="I346" s="99"/>
      <c r="J346" s="99"/>
      <c r="K346" s="99"/>
      <c r="L346" s="99"/>
      <c r="M346" s="99"/>
      <c r="N346" s="99"/>
    </row>
    <row r="347" spans="1:14" s="50" customFormat="1" ht="21">
      <c r="A347" s="121">
        <v>163</v>
      </c>
      <c r="B347" s="102" t="s">
        <v>1160</v>
      </c>
      <c r="C347" s="139">
        <v>72.8</v>
      </c>
      <c r="D347" s="121" t="s">
        <v>1161</v>
      </c>
      <c r="E347" s="99"/>
      <c r="F347" s="99"/>
      <c r="G347" s="99"/>
      <c r="H347" s="99"/>
      <c r="I347" s="99"/>
      <c r="J347" s="99"/>
      <c r="K347" s="99"/>
      <c r="L347" s="99"/>
      <c r="M347" s="99"/>
      <c r="N347" s="99"/>
    </row>
    <row r="348" spans="1:14" s="50" customFormat="1" ht="21">
      <c r="A348" s="121">
        <v>164</v>
      </c>
      <c r="B348" s="102" t="s">
        <v>1162</v>
      </c>
      <c r="C348" s="139">
        <v>49.2</v>
      </c>
      <c r="D348" s="121" t="s">
        <v>1163</v>
      </c>
      <c r="E348" s="99"/>
      <c r="F348" s="99"/>
      <c r="G348" s="99"/>
      <c r="H348" s="99"/>
      <c r="I348" s="99"/>
      <c r="J348" s="99"/>
      <c r="K348" s="99"/>
      <c r="L348" s="99"/>
      <c r="M348" s="99"/>
      <c r="N348" s="99"/>
    </row>
    <row r="349" spans="1:14" s="50" customFormat="1" ht="21">
      <c r="A349" s="121">
        <v>165</v>
      </c>
      <c r="B349" s="102" t="s">
        <v>1164</v>
      </c>
      <c r="C349" s="139">
        <v>115.6</v>
      </c>
      <c r="D349" s="121" t="s">
        <v>1165</v>
      </c>
      <c r="E349" s="99"/>
      <c r="F349" s="99"/>
      <c r="G349" s="99"/>
      <c r="H349" s="99"/>
      <c r="I349" s="99"/>
      <c r="J349" s="99"/>
      <c r="K349" s="99"/>
      <c r="L349" s="99"/>
      <c r="M349" s="99"/>
      <c r="N349" s="99"/>
    </row>
    <row r="350" spans="1:14" s="50" customFormat="1" ht="21">
      <c r="A350" s="121">
        <v>166</v>
      </c>
      <c r="B350" s="102" t="s">
        <v>369</v>
      </c>
      <c r="C350" s="139">
        <v>27.8</v>
      </c>
      <c r="D350" s="121" t="s">
        <v>1166</v>
      </c>
      <c r="E350" s="99"/>
      <c r="F350" s="99"/>
      <c r="G350" s="99"/>
      <c r="H350" s="99"/>
      <c r="I350" s="99"/>
      <c r="J350" s="99"/>
      <c r="K350" s="99"/>
      <c r="L350" s="99"/>
      <c r="M350" s="99"/>
      <c r="N350" s="99"/>
    </row>
    <row r="351" spans="1:14" s="50" customFormat="1" ht="21">
      <c r="A351" s="121">
        <v>167</v>
      </c>
      <c r="B351" s="102" t="s">
        <v>1167</v>
      </c>
      <c r="C351" s="139">
        <v>116.6</v>
      </c>
      <c r="D351" s="121" t="s">
        <v>1168</v>
      </c>
      <c r="E351" s="99"/>
      <c r="F351" s="99"/>
      <c r="G351" s="99"/>
      <c r="H351" s="99"/>
      <c r="I351" s="99"/>
      <c r="J351" s="99"/>
      <c r="K351" s="99"/>
      <c r="L351" s="99"/>
      <c r="M351" s="99"/>
      <c r="N351" s="99"/>
    </row>
    <row r="352" spans="1:14" s="50" customFormat="1" ht="21">
      <c r="A352" s="121">
        <v>168</v>
      </c>
      <c r="B352" s="102" t="s">
        <v>1169</v>
      </c>
      <c r="C352" s="139">
        <v>56.7</v>
      </c>
      <c r="D352" s="121" t="s">
        <v>1170</v>
      </c>
      <c r="E352" s="99"/>
      <c r="F352" s="99"/>
      <c r="G352" s="99"/>
      <c r="H352" s="99"/>
      <c r="I352" s="99"/>
      <c r="J352" s="99"/>
      <c r="K352" s="99"/>
      <c r="L352" s="99"/>
      <c r="M352" s="99"/>
      <c r="N352" s="99"/>
    </row>
    <row r="353" spans="1:14" s="50" customFormat="1" ht="21">
      <c r="A353" s="121">
        <v>169</v>
      </c>
      <c r="B353" s="102" t="s">
        <v>1171</v>
      </c>
      <c r="C353" s="139">
        <v>33.4</v>
      </c>
      <c r="D353" s="121" t="s">
        <v>1172</v>
      </c>
      <c r="E353" s="99"/>
      <c r="F353" s="99"/>
      <c r="G353" s="99"/>
      <c r="H353" s="99"/>
      <c r="I353" s="99"/>
      <c r="J353" s="99"/>
      <c r="K353" s="99"/>
      <c r="L353" s="99"/>
      <c r="M353" s="99"/>
      <c r="N353" s="99"/>
    </row>
    <row r="354" spans="1:14" s="50" customFormat="1" ht="21">
      <c r="A354" s="121">
        <v>170</v>
      </c>
      <c r="B354" s="102" t="s">
        <v>1171</v>
      </c>
      <c r="C354" s="139">
        <v>71.6</v>
      </c>
      <c r="D354" s="121" t="s">
        <v>1173</v>
      </c>
      <c r="E354" s="99"/>
      <c r="F354" s="99"/>
      <c r="G354" s="99"/>
      <c r="H354" s="99"/>
      <c r="I354" s="99"/>
      <c r="J354" s="99"/>
      <c r="K354" s="99"/>
      <c r="L354" s="99"/>
      <c r="M354" s="99"/>
      <c r="N354" s="99"/>
    </row>
    <row r="355" spans="1:14" s="50" customFormat="1" ht="21">
      <c r="A355" s="121">
        <v>171</v>
      </c>
      <c r="B355" s="102" t="s">
        <v>1174</v>
      </c>
      <c r="C355" s="139">
        <v>39.6</v>
      </c>
      <c r="D355" s="121" t="s">
        <v>1175</v>
      </c>
      <c r="E355" s="99"/>
      <c r="F355" s="99"/>
      <c r="G355" s="99"/>
      <c r="H355" s="99"/>
      <c r="I355" s="99"/>
      <c r="J355" s="99"/>
      <c r="K355" s="99"/>
      <c r="L355" s="99"/>
      <c r="M355" s="99"/>
      <c r="N355" s="99"/>
    </row>
    <row r="356" spans="1:14" s="50" customFormat="1" ht="21">
      <c r="A356" s="121">
        <v>172</v>
      </c>
      <c r="B356" s="102" t="s">
        <v>1176</v>
      </c>
      <c r="C356" s="139">
        <v>53</v>
      </c>
      <c r="D356" s="121" t="s">
        <v>1177</v>
      </c>
      <c r="E356" s="99"/>
      <c r="F356" s="99"/>
      <c r="G356" s="99"/>
      <c r="H356" s="99"/>
      <c r="I356" s="99"/>
      <c r="J356" s="99"/>
      <c r="K356" s="99"/>
      <c r="L356" s="99"/>
      <c r="M356" s="99"/>
      <c r="N356" s="99"/>
    </row>
    <row r="357" spans="1:14" s="50" customFormat="1" ht="21">
      <c r="A357" s="121">
        <v>173</v>
      </c>
      <c r="B357" s="102" t="s">
        <v>1178</v>
      </c>
      <c r="C357" s="139">
        <v>127.6</v>
      </c>
      <c r="D357" s="121" t="s">
        <v>1179</v>
      </c>
      <c r="E357" s="99"/>
      <c r="F357" s="99"/>
      <c r="G357" s="99"/>
      <c r="H357" s="99"/>
      <c r="I357" s="99"/>
      <c r="J357" s="99"/>
      <c r="K357" s="99"/>
      <c r="L357" s="99"/>
      <c r="M357" s="99"/>
      <c r="N357" s="99"/>
    </row>
    <row r="358" spans="1:14" s="50" customFormat="1" ht="21">
      <c r="A358" s="121">
        <v>174</v>
      </c>
      <c r="B358" s="102" t="s">
        <v>1180</v>
      </c>
      <c r="C358" s="139">
        <v>75.8</v>
      </c>
      <c r="D358" s="121" t="s">
        <v>1181</v>
      </c>
      <c r="E358" s="99"/>
      <c r="F358" s="99"/>
      <c r="G358" s="99"/>
      <c r="H358" s="99"/>
      <c r="I358" s="99"/>
      <c r="J358" s="99"/>
      <c r="K358" s="99"/>
      <c r="L358" s="99"/>
      <c r="M358" s="99"/>
      <c r="N358" s="99"/>
    </row>
    <row r="359" spans="1:14" s="50" customFormat="1" ht="21">
      <c r="A359" s="121">
        <v>175</v>
      </c>
      <c r="B359" s="102" t="s">
        <v>1182</v>
      </c>
      <c r="C359" s="139">
        <v>13.5</v>
      </c>
      <c r="D359" s="121" t="s">
        <v>1183</v>
      </c>
      <c r="E359" s="99"/>
      <c r="F359" s="99"/>
      <c r="G359" s="99"/>
      <c r="H359" s="99"/>
      <c r="I359" s="99"/>
      <c r="J359" s="99"/>
      <c r="K359" s="99"/>
      <c r="L359" s="99"/>
      <c r="M359" s="99"/>
      <c r="N359" s="99"/>
    </row>
    <row r="360" spans="1:14" s="50" customFormat="1" ht="21">
      <c r="A360" s="171"/>
      <c r="B360" s="171"/>
      <c r="C360" s="139">
        <f>SUM(C327:C359)</f>
        <v>2211.3999999999996</v>
      </c>
      <c r="D360" s="109"/>
      <c r="E360" s="99"/>
      <c r="F360" s="99"/>
      <c r="G360" s="99"/>
      <c r="H360" s="99"/>
      <c r="I360" s="99"/>
      <c r="J360" s="99"/>
      <c r="K360" s="99"/>
      <c r="L360" s="99"/>
      <c r="M360" s="99"/>
      <c r="N360" s="99"/>
    </row>
    <row r="361" spans="1:14" s="50" customFormat="1" ht="21">
      <c r="A361" s="97"/>
      <c r="B361" s="166" t="s">
        <v>833</v>
      </c>
      <c r="C361" s="166"/>
      <c r="D361" s="98"/>
      <c r="E361" s="99"/>
      <c r="F361" s="99"/>
      <c r="G361" s="99"/>
      <c r="H361" s="99"/>
      <c r="I361" s="99"/>
      <c r="J361" s="99"/>
      <c r="K361" s="99"/>
      <c r="L361" s="99"/>
      <c r="M361" s="99"/>
      <c r="N361" s="99"/>
    </row>
    <row r="362" spans="1:14" s="50" customFormat="1" ht="21">
      <c r="A362" s="100" t="s">
        <v>3</v>
      </c>
      <c r="B362" s="100" t="s">
        <v>260</v>
      </c>
      <c r="C362" s="100" t="s">
        <v>234</v>
      </c>
      <c r="D362" s="100" t="s">
        <v>235</v>
      </c>
      <c r="E362" s="99"/>
      <c r="F362" s="99"/>
      <c r="G362" s="99"/>
      <c r="H362" s="99"/>
      <c r="I362" s="99"/>
      <c r="J362" s="99"/>
      <c r="K362" s="99"/>
      <c r="L362" s="99"/>
      <c r="M362" s="99"/>
      <c r="N362" s="99"/>
    </row>
    <row r="363" spans="1:14" s="50" customFormat="1" ht="21">
      <c r="A363" s="121">
        <v>176</v>
      </c>
      <c r="B363" s="102" t="s">
        <v>1186</v>
      </c>
      <c r="C363" s="139">
        <v>39.1</v>
      </c>
      <c r="D363" s="121" t="s">
        <v>1184</v>
      </c>
      <c r="E363" s="99"/>
      <c r="F363" s="99"/>
      <c r="G363" s="99"/>
      <c r="H363" s="99"/>
      <c r="I363" s="99"/>
      <c r="J363" s="99"/>
      <c r="K363" s="99"/>
      <c r="L363" s="99"/>
      <c r="M363" s="99"/>
      <c r="N363" s="99"/>
    </row>
    <row r="364" spans="1:14" s="50" customFormat="1" ht="21">
      <c r="A364" s="121">
        <v>177</v>
      </c>
      <c r="B364" s="102" t="s">
        <v>1185</v>
      </c>
      <c r="C364" s="139">
        <v>13.5</v>
      </c>
      <c r="D364" s="121" t="s">
        <v>1187</v>
      </c>
      <c r="E364" s="99"/>
      <c r="F364" s="99"/>
      <c r="G364" s="99"/>
      <c r="H364" s="99"/>
      <c r="I364" s="99"/>
      <c r="J364" s="99"/>
      <c r="K364" s="99"/>
      <c r="L364" s="99"/>
      <c r="M364" s="99"/>
      <c r="N364" s="99"/>
    </row>
    <row r="365" spans="1:14" s="50" customFormat="1" ht="21">
      <c r="A365" s="121">
        <v>178</v>
      </c>
      <c r="B365" s="102" t="s">
        <v>1188</v>
      </c>
      <c r="C365" s="139">
        <v>105</v>
      </c>
      <c r="D365" s="121" t="s">
        <v>1189</v>
      </c>
      <c r="E365" s="99"/>
      <c r="F365" s="99"/>
      <c r="G365" s="99"/>
      <c r="H365" s="99"/>
      <c r="I365" s="99"/>
      <c r="J365" s="99"/>
      <c r="K365" s="99"/>
      <c r="L365" s="99"/>
      <c r="M365" s="99"/>
      <c r="N365" s="99"/>
    </row>
    <row r="366" spans="1:14" s="50" customFormat="1" ht="21">
      <c r="A366" s="121">
        <v>179</v>
      </c>
      <c r="B366" s="102" t="s">
        <v>1190</v>
      </c>
      <c r="C366" s="139">
        <v>13.5</v>
      </c>
      <c r="D366" s="121" t="s">
        <v>1191</v>
      </c>
      <c r="E366" s="99"/>
      <c r="F366" s="99"/>
      <c r="G366" s="99"/>
      <c r="H366" s="99"/>
      <c r="I366" s="99"/>
      <c r="J366" s="99"/>
      <c r="K366" s="99"/>
      <c r="L366" s="99"/>
      <c r="M366" s="99"/>
      <c r="N366" s="99"/>
    </row>
    <row r="367" spans="1:14" s="50" customFormat="1" ht="21">
      <c r="A367" s="121">
        <v>180</v>
      </c>
      <c r="B367" s="102" t="s">
        <v>1192</v>
      </c>
      <c r="C367" s="139">
        <v>76.7</v>
      </c>
      <c r="D367" s="121" t="s">
        <v>1193</v>
      </c>
      <c r="E367" s="99"/>
      <c r="F367" s="99"/>
      <c r="G367" s="99"/>
      <c r="H367" s="99"/>
      <c r="I367" s="99"/>
      <c r="J367" s="99"/>
      <c r="K367" s="99"/>
      <c r="L367" s="99"/>
      <c r="M367" s="99"/>
      <c r="N367" s="99"/>
    </row>
    <row r="368" spans="1:14" s="50" customFormat="1" ht="21">
      <c r="A368" s="121">
        <v>181</v>
      </c>
      <c r="B368" s="102" t="s">
        <v>1194</v>
      </c>
      <c r="C368" s="139">
        <v>42.4</v>
      </c>
      <c r="D368" s="121" t="s">
        <v>1195</v>
      </c>
      <c r="E368" s="99"/>
      <c r="F368" s="99"/>
      <c r="G368" s="99"/>
      <c r="H368" s="99"/>
      <c r="I368" s="99"/>
      <c r="J368" s="99"/>
      <c r="K368" s="99"/>
      <c r="L368" s="99"/>
      <c r="M368" s="99"/>
      <c r="N368" s="99"/>
    </row>
    <row r="369" spans="1:14" s="50" customFormat="1" ht="21">
      <c r="A369" s="121">
        <v>182</v>
      </c>
      <c r="B369" s="102" t="s">
        <v>1196</v>
      </c>
      <c r="C369" s="139">
        <v>72.2</v>
      </c>
      <c r="D369" s="121" t="s">
        <v>1197</v>
      </c>
      <c r="E369" s="99"/>
      <c r="F369" s="99"/>
      <c r="G369" s="99"/>
      <c r="H369" s="99"/>
      <c r="I369" s="99"/>
      <c r="J369" s="99"/>
      <c r="K369" s="99"/>
      <c r="L369" s="99"/>
      <c r="M369" s="99"/>
      <c r="N369" s="99"/>
    </row>
    <row r="370" spans="1:14" s="50" customFormat="1" ht="21">
      <c r="A370" s="121">
        <v>183</v>
      </c>
      <c r="B370" s="102" t="s">
        <v>1198</v>
      </c>
      <c r="C370" s="139">
        <v>47.8</v>
      </c>
      <c r="D370" s="121" t="s">
        <v>1199</v>
      </c>
      <c r="E370" s="99"/>
      <c r="F370" s="99"/>
      <c r="G370" s="99"/>
      <c r="H370" s="99"/>
      <c r="I370" s="99"/>
      <c r="J370" s="99"/>
      <c r="K370" s="99"/>
      <c r="L370" s="99"/>
      <c r="M370" s="99"/>
      <c r="N370" s="99"/>
    </row>
    <row r="371" spans="1:14" s="50" customFormat="1" ht="21">
      <c r="A371" s="121">
        <v>184</v>
      </c>
      <c r="B371" s="102" t="s">
        <v>1200</v>
      </c>
      <c r="C371" s="139">
        <v>59.4</v>
      </c>
      <c r="D371" s="121" t="s">
        <v>1201</v>
      </c>
      <c r="E371" s="99"/>
      <c r="F371" s="99"/>
      <c r="G371" s="99"/>
      <c r="H371" s="99"/>
      <c r="I371" s="99"/>
      <c r="J371" s="99"/>
      <c r="K371" s="99"/>
      <c r="L371" s="99"/>
      <c r="M371" s="99"/>
      <c r="N371" s="99"/>
    </row>
    <row r="372" spans="1:14" s="50" customFormat="1" ht="21">
      <c r="A372" s="121">
        <v>185</v>
      </c>
      <c r="B372" s="102" t="s">
        <v>1202</v>
      </c>
      <c r="C372" s="139">
        <v>39.6</v>
      </c>
      <c r="D372" s="121" t="s">
        <v>1203</v>
      </c>
      <c r="E372" s="99"/>
      <c r="F372" s="99"/>
      <c r="G372" s="99"/>
      <c r="H372" s="99"/>
      <c r="I372" s="99"/>
      <c r="J372" s="99"/>
      <c r="K372" s="99"/>
      <c r="L372" s="99"/>
      <c r="M372" s="99"/>
      <c r="N372" s="99"/>
    </row>
    <row r="373" spans="1:14" s="50" customFormat="1" ht="21.75" thickBot="1">
      <c r="A373" s="104" t="s">
        <v>184</v>
      </c>
      <c r="B373" s="127"/>
      <c r="C373" s="140">
        <f>SUM(C363:C372)</f>
        <v>509.2</v>
      </c>
      <c r="D373" s="107">
        <f>C180+C216+C252+C288+C324+C360+C373</f>
        <v>10401.2</v>
      </c>
      <c r="E373" s="99"/>
      <c r="F373" s="99"/>
      <c r="G373" s="99"/>
      <c r="H373" s="99"/>
      <c r="I373" s="99"/>
      <c r="J373" s="99"/>
      <c r="K373" s="99"/>
      <c r="L373" s="99"/>
      <c r="M373" s="99"/>
      <c r="N373" s="99"/>
    </row>
    <row r="374" spans="1:14" s="50" customFormat="1" ht="22.5" thickBot="1" thickTop="1">
      <c r="A374" s="172" t="s">
        <v>279</v>
      </c>
      <c r="B374" s="173"/>
      <c r="C374" s="174">
        <f>C13+C31+D56+D122+D166+D373</f>
        <v>17352.2</v>
      </c>
      <c r="D374" s="175"/>
      <c r="E374" s="99"/>
      <c r="F374" s="99"/>
      <c r="G374" s="99"/>
      <c r="H374" s="99"/>
      <c r="I374" s="99"/>
      <c r="J374" s="99"/>
      <c r="K374" s="99"/>
      <c r="L374" s="99"/>
      <c r="M374" s="99"/>
      <c r="N374" s="99"/>
    </row>
    <row r="375" spans="1:14" s="50" customFormat="1" ht="21.75" thickTop="1">
      <c r="A375" s="108"/>
      <c r="B375" s="119"/>
      <c r="C375" s="145"/>
      <c r="D375" s="110"/>
      <c r="E375" s="99"/>
      <c r="F375" s="99"/>
      <c r="G375" s="99"/>
      <c r="H375" s="99"/>
      <c r="I375" s="99"/>
      <c r="J375" s="99"/>
      <c r="K375" s="99"/>
      <c r="L375" s="99"/>
      <c r="M375" s="99"/>
      <c r="N375" s="99"/>
    </row>
    <row r="376" spans="1:14" s="50" customFormat="1" ht="21">
      <c r="A376" s="170"/>
      <c r="B376" s="171"/>
      <c r="C376" s="171"/>
      <c r="D376" s="171"/>
      <c r="E376" s="99"/>
      <c r="F376" s="99"/>
      <c r="G376" s="99"/>
      <c r="H376" s="99"/>
      <c r="I376" s="99"/>
      <c r="J376" s="99"/>
      <c r="K376" s="99"/>
      <c r="L376" s="99"/>
      <c r="M376" s="99"/>
      <c r="N376" s="99"/>
    </row>
    <row r="377" spans="1:14" s="50" customFormat="1" ht="21">
      <c r="A377" s="108"/>
      <c r="B377" s="109"/>
      <c r="C377" s="111"/>
      <c r="D377" s="111"/>
      <c r="E377" s="99"/>
      <c r="F377" s="99"/>
      <c r="G377" s="99"/>
      <c r="H377" s="99"/>
      <c r="I377" s="99"/>
      <c r="J377" s="99"/>
      <c r="K377" s="99"/>
      <c r="L377" s="99"/>
      <c r="M377" s="99"/>
      <c r="N377" s="99"/>
    </row>
    <row r="378" spans="1:14" s="50" customFormat="1" ht="21">
      <c r="A378" s="108"/>
      <c r="B378" s="109"/>
      <c r="C378" s="111"/>
      <c r="D378" s="111"/>
      <c r="E378" s="99"/>
      <c r="F378" s="99"/>
      <c r="G378" s="99"/>
      <c r="H378" s="99"/>
      <c r="I378" s="99"/>
      <c r="J378" s="99"/>
      <c r="K378" s="99"/>
      <c r="L378" s="99"/>
      <c r="M378" s="99"/>
      <c r="N378" s="99"/>
    </row>
    <row r="379" spans="1:14" s="50" customFormat="1" ht="21">
      <c r="A379" s="108"/>
      <c r="B379" s="109"/>
      <c r="C379" s="111"/>
      <c r="D379" s="111"/>
      <c r="E379" s="99"/>
      <c r="F379" s="99"/>
      <c r="G379" s="99"/>
      <c r="H379" s="99"/>
      <c r="I379" s="99"/>
      <c r="J379" s="99"/>
      <c r="K379" s="99"/>
      <c r="L379" s="99"/>
      <c r="M379" s="99"/>
      <c r="N379" s="99"/>
    </row>
    <row r="380" spans="1:14" s="50" customFormat="1" ht="21">
      <c r="A380" s="170"/>
      <c r="B380" s="171"/>
      <c r="C380" s="171"/>
      <c r="D380" s="171"/>
      <c r="E380" s="99"/>
      <c r="F380" s="99"/>
      <c r="G380" s="99"/>
      <c r="H380" s="99"/>
      <c r="I380" s="99"/>
      <c r="J380" s="99"/>
      <c r="K380" s="99"/>
      <c r="L380" s="99"/>
      <c r="M380" s="99"/>
      <c r="N380" s="99"/>
    </row>
    <row r="381" spans="1:14" s="50" customFormat="1" ht="21">
      <c r="A381" s="108"/>
      <c r="B381" s="109"/>
      <c r="C381" s="111"/>
      <c r="D381" s="111"/>
      <c r="E381" s="99"/>
      <c r="F381" s="99"/>
      <c r="G381" s="99"/>
      <c r="H381" s="99"/>
      <c r="I381" s="99"/>
      <c r="J381" s="99"/>
      <c r="K381" s="99"/>
      <c r="L381" s="99"/>
      <c r="M381" s="99"/>
      <c r="N381" s="99"/>
    </row>
    <row r="382" spans="1:14" s="50" customFormat="1" ht="21">
      <c r="A382" s="108"/>
      <c r="B382" s="109"/>
      <c r="C382" s="111"/>
      <c r="D382" s="111"/>
      <c r="E382" s="99"/>
      <c r="F382" s="99"/>
      <c r="G382" s="99"/>
      <c r="H382" s="99"/>
      <c r="I382" s="99"/>
      <c r="J382" s="99"/>
      <c r="K382" s="99"/>
      <c r="L382" s="99"/>
      <c r="M382" s="99"/>
      <c r="N382" s="99"/>
    </row>
    <row r="383" spans="1:14" s="50" customFormat="1" ht="21">
      <c r="A383" s="108"/>
      <c r="B383" s="109"/>
      <c r="C383" s="111"/>
      <c r="D383" s="111"/>
      <c r="E383" s="99"/>
      <c r="F383" s="99"/>
      <c r="G383" s="99"/>
      <c r="H383" s="99"/>
      <c r="I383" s="99"/>
      <c r="J383" s="99"/>
      <c r="K383" s="99"/>
      <c r="L383" s="99"/>
      <c r="M383" s="99"/>
      <c r="N383" s="99"/>
    </row>
    <row r="384" spans="1:14" s="50" customFormat="1" ht="21">
      <c r="A384" s="170"/>
      <c r="B384" s="171"/>
      <c r="C384" s="171"/>
      <c r="D384" s="171"/>
      <c r="E384" s="99"/>
      <c r="F384" s="99"/>
      <c r="G384" s="99"/>
      <c r="H384" s="99"/>
      <c r="I384" s="99"/>
      <c r="J384" s="99"/>
      <c r="K384" s="99"/>
      <c r="L384" s="99"/>
      <c r="M384" s="99"/>
      <c r="N384" s="99"/>
    </row>
    <row r="385" spans="1:14" s="50" customFormat="1" ht="21">
      <c r="A385" s="108"/>
      <c r="B385" s="109"/>
      <c r="C385" s="111"/>
      <c r="D385" s="111"/>
      <c r="E385" s="99"/>
      <c r="F385" s="99"/>
      <c r="G385" s="99"/>
      <c r="H385" s="99"/>
      <c r="I385" s="99"/>
      <c r="J385" s="99"/>
      <c r="K385" s="99"/>
      <c r="L385" s="99"/>
      <c r="M385" s="99"/>
      <c r="N385" s="99"/>
    </row>
    <row r="386" spans="1:14" s="50" customFormat="1" ht="21">
      <c r="A386" s="108"/>
      <c r="B386" s="109"/>
      <c r="C386" s="111"/>
      <c r="D386" s="111"/>
      <c r="E386" s="99"/>
      <c r="F386" s="99"/>
      <c r="G386" s="99"/>
      <c r="H386" s="99"/>
      <c r="I386" s="99"/>
      <c r="J386" s="99"/>
      <c r="K386" s="99"/>
      <c r="L386" s="99"/>
      <c r="M386" s="99"/>
      <c r="N386" s="99"/>
    </row>
    <row r="387" spans="1:14" s="50" customFormat="1" ht="21">
      <c r="A387" s="108"/>
      <c r="B387" s="109"/>
      <c r="C387" s="111"/>
      <c r="D387" s="111"/>
      <c r="E387" s="99"/>
      <c r="F387" s="99"/>
      <c r="G387" s="99"/>
      <c r="H387" s="99"/>
      <c r="I387" s="99"/>
      <c r="J387" s="99"/>
      <c r="K387" s="99"/>
      <c r="L387" s="99"/>
      <c r="M387" s="99"/>
      <c r="N387" s="99"/>
    </row>
    <row r="388" spans="1:14" s="50" customFormat="1" ht="21">
      <c r="A388" s="170"/>
      <c r="B388" s="171"/>
      <c r="C388" s="171"/>
      <c r="D388" s="171"/>
      <c r="E388" s="99"/>
      <c r="F388" s="99"/>
      <c r="G388" s="99"/>
      <c r="H388" s="99"/>
      <c r="I388" s="99"/>
      <c r="J388" s="99"/>
      <c r="K388" s="99"/>
      <c r="L388" s="99"/>
      <c r="M388" s="99"/>
      <c r="N388" s="99"/>
    </row>
    <row r="389" spans="1:14" s="50" customFormat="1" ht="21">
      <c r="A389" s="108"/>
      <c r="B389" s="109"/>
      <c r="C389" s="111"/>
      <c r="D389" s="111"/>
      <c r="E389" s="99"/>
      <c r="F389" s="99"/>
      <c r="G389" s="99"/>
      <c r="H389" s="99"/>
      <c r="I389" s="99"/>
      <c r="J389" s="99"/>
      <c r="K389" s="99"/>
      <c r="L389" s="99"/>
      <c r="M389" s="99"/>
      <c r="N389" s="99"/>
    </row>
    <row r="390" spans="1:14" s="50" customFormat="1" ht="21">
      <c r="A390" s="108"/>
      <c r="B390" s="109"/>
      <c r="C390" s="111"/>
      <c r="D390" s="111"/>
      <c r="E390" s="99"/>
      <c r="F390" s="99"/>
      <c r="G390" s="99"/>
      <c r="H390" s="99"/>
      <c r="I390" s="99"/>
      <c r="J390" s="99"/>
      <c r="K390" s="99"/>
      <c r="L390" s="99"/>
      <c r="M390" s="99"/>
      <c r="N390" s="99"/>
    </row>
    <row r="391" spans="1:14" s="50" customFormat="1" ht="21">
      <c r="A391" s="108"/>
      <c r="B391" s="119"/>
      <c r="C391" s="145"/>
      <c r="D391" s="111"/>
      <c r="E391" s="99"/>
      <c r="F391" s="99"/>
      <c r="G391" s="99"/>
      <c r="H391" s="99"/>
      <c r="I391" s="99"/>
      <c r="J391" s="99"/>
      <c r="K391" s="99"/>
      <c r="L391" s="99"/>
      <c r="M391" s="99"/>
      <c r="N391" s="99"/>
    </row>
    <row r="392" spans="1:14" s="50" customFormat="1" ht="21">
      <c r="A392" s="108"/>
      <c r="B392" s="119"/>
      <c r="C392" s="145"/>
      <c r="D392" s="111"/>
      <c r="E392" s="99"/>
      <c r="F392" s="99"/>
      <c r="G392" s="99"/>
      <c r="H392" s="99"/>
      <c r="I392" s="99"/>
      <c r="J392" s="99"/>
      <c r="K392" s="99"/>
      <c r="L392" s="99"/>
      <c r="M392" s="99"/>
      <c r="N392" s="99"/>
    </row>
    <row r="393" spans="1:14" s="50" customFormat="1" ht="21">
      <c r="A393" s="108"/>
      <c r="B393" s="119"/>
      <c r="C393" s="145"/>
      <c r="D393" s="111"/>
      <c r="E393" s="99"/>
      <c r="F393" s="99"/>
      <c r="G393" s="99"/>
      <c r="H393" s="99"/>
      <c r="I393" s="99"/>
      <c r="J393" s="99"/>
      <c r="K393" s="99"/>
      <c r="L393" s="99"/>
      <c r="M393" s="99"/>
      <c r="N393" s="99"/>
    </row>
    <row r="394" spans="1:14" s="50" customFormat="1" ht="21">
      <c r="A394" s="108"/>
      <c r="B394" s="119"/>
      <c r="C394" s="145"/>
      <c r="D394" s="111"/>
      <c r="E394" s="99"/>
      <c r="F394" s="99"/>
      <c r="G394" s="99"/>
      <c r="H394" s="99"/>
      <c r="I394" s="99"/>
      <c r="J394" s="99"/>
      <c r="K394" s="99"/>
      <c r="L394" s="99"/>
      <c r="M394" s="99"/>
      <c r="N394" s="99"/>
    </row>
    <row r="395" spans="1:14" s="50" customFormat="1" ht="21">
      <c r="A395" s="108"/>
      <c r="B395" s="119"/>
      <c r="C395" s="145"/>
      <c r="D395" s="111"/>
      <c r="E395" s="99"/>
      <c r="F395" s="99"/>
      <c r="G395" s="99"/>
      <c r="H395" s="99"/>
      <c r="I395" s="99"/>
      <c r="J395" s="99"/>
      <c r="K395" s="99"/>
      <c r="L395" s="99"/>
      <c r="M395" s="99"/>
      <c r="N395" s="99"/>
    </row>
    <row r="396" spans="1:14" s="50" customFormat="1" ht="21">
      <c r="A396" s="108"/>
      <c r="B396" s="119"/>
      <c r="C396" s="145"/>
      <c r="D396" s="111"/>
      <c r="E396" s="99"/>
      <c r="F396" s="99"/>
      <c r="G396" s="99"/>
      <c r="H396" s="99"/>
      <c r="I396" s="99"/>
      <c r="J396" s="99"/>
      <c r="K396" s="99"/>
      <c r="L396" s="99"/>
      <c r="M396" s="99"/>
      <c r="N396" s="99"/>
    </row>
    <row r="397" spans="1:14" s="50" customFormat="1" ht="21">
      <c r="A397" s="95" t="s">
        <v>268</v>
      </c>
      <c r="B397" s="96"/>
      <c r="C397" s="146"/>
      <c r="D397" s="149"/>
      <c r="E397" s="95"/>
      <c r="F397" s="99"/>
      <c r="G397" s="95"/>
      <c r="H397" s="95"/>
      <c r="I397" s="95"/>
      <c r="J397" s="95"/>
      <c r="K397" s="95"/>
      <c r="L397" s="95"/>
      <c r="M397" s="95"/>
      <c r="N397" s="95"/>
    </row>
    <row r="398" spans="1:14" s="50" customFormat="1" ht="21">
      <c r="A398" s="96" t="s">
        <v>416</v>
      </c>
      <c r="B398" s="96"/>
      <c r="C398" s="146"/>
      <c r="D398" s="149"/>
      <c r="E398" s="96"/>
      <c r="F398" s="99"/>
      <c r="G398" s="96"/>
      <c r="H398" s="96"/>
      <c r="I398" s="96"/>
      <c r="J398" s="96"/>
      <c r="K398" s="96"/>
      <c r="L398" s="96"/>
      <c r="M398" s="96"/>
      <c r="N398" s="96"/>
    </row>
    <row r="399" spans="1:14" s="50" customFormat="1" ht="21">
      <c r="A399" s="96" t="s">
        <v>831</v>
      </c>
      <c r="B399" s="96"/>
      <c r="C399" s="146"/>
      <c r="D399" s="149"/>
      <c r="E399" s="96"/>
      <c r="F399" s="99"/>
      <c r="G399" s="96"/>
      <c r="H399" s="96"/>
      <c r="I399" s="96"/>
      <c r="J399" s="96"/>
      <c r="K399" s="96"/>
      <c r="L399" s="96"/>
      <c r="M399" s="96"/>
      <c r="N399" s="96"/>
    </row>
    <row r="400" spans="1:14" s="50" customFormat="1" ht="21">
      <c r="A400" s="99"/>
      <c r="B400" s="166" t="s">
        <v>796</v>
      </c>
      <c r="C400" s="166"/>
      <c r="D400" s="98"/>
      <c r="E400" s="99"/>
      <c r="F400" s="99"/>
      <c r="G400" s="99"/>
      <c r="H400" s="99"/>
      <c r="I400" s="99"/>
      <c r="J400" s="99"/>
      <c r="K400" s="99"/>
      <c r="L400" s="99"/>
      <c r="M400" s="99"/>
      <c r="N400" s="99"/>
    </row>
    <row r="401" spans="1:14" s="50" customFormat="1" ht="21">
      <c r="A401" s="100" t="s">
        <v>3</v>
      </c>
      <c r="B401" s="125" t="s">
        <v>260</v>
      </c>
      <c r="C401" s="135" t="s">
        <v>234</v>
      </c>
      <c r="D401" s="100" t="s">
        <v>235</v>
      </c>
      <c r="E401" s="99"/>
      <c r="F401" s="99"/>
      <c r="G401" s="99"/>
      <c r="H401" s="99"/>
      <c r="I401" s="99"/>
      <c r="J401" s="99"/>
      <c r="K401" s="99"/>
      <c r="L401" s="99"/>
      <c r="M401" s="99"/>
      <c r="N401" s="99"/>
    </row>
    <row r="402" spans="1:14" s="50" customFormat="1" ht="21">
      <c r="A402" s="121">
        <v>1</v>
      </c>
      <c r="B402" s="102" t="s">
        <v>417</v>
      </c>
      <c r="C402" s="103">
        <v>600</v>
      </c>
      <c r="D402" s="121" t="s">
        <v>265</v>
      </c>
      <c r="E402" s="99"/>
      <c r="F402" s="99"/>
      <c r="G402" s="99"/>
      <c r="H402" s="99"/>
      <c r="I402" s="99"/>
      <c r="J402" s="99"/>
      <c r="K402" s="99"/>
      <c r="L402" s="99"/>
      <c r="M402" s="99"/>
      <c r="N402" s="99"/>
    </row>
    <row r="403" spans="1:14" s="50" customFormat="1" ht="21.75" thickBot="1">
      <c r="A403" s="104" t="s">
        <v>184</v>
      </c>
      <c r="B403" s="127"/>
      <c r="C403" s="137">
        <f>SUM(C402:C402)</f>
        <v>600</v>
      </c>
      <c r="D403" s="105"/>
      <c r="E403" s="99"/>
      <c r="F403" s="99"/>
      <c r="G403" s="99"/>
      <c r="H403" s="99"/>
      <c r="I403" s="99"/>
      <c r="J403" s="99"/>
      <c r="K403" s="99"/>
      <c r="L403" s="99"/>
      <c r="M403" s="99"/>
      <c r="N403" s="99"/>
    </row>
    <row r="404" spans="1:14" s="50" customFormat="1" ht="21.75" thickTop="1">
      <c r="A404" s="108"/>
      <c r="B404" s="119"/>
      <c r="C404" s="145"/>
      <c r="D404" s="111"/>
      <c r="E404" s="99"/>
      <c r="F404" s="99"/>
      <c r="G404" s="99"/>
      <c r="H404" s="99"/>
      <c r="I404" s="99"/>
      <c r="J404" s="99"/>
      <c r="K404" s="99"/>
      <c r="L404" s="99"/>
      <c r="M404" s="99"/>
      <c r="N404" s="99"/>
    </row>
    <row r="405" spans="1:14" s="50" customFormat="1" ht="21">
      <c r="A405" s="99"/>
      <c r="B405" s="166" t="s">
        <v>833</v>
      </c>
      <c r="C405" s="166"/>
      <c r="D405" s="98"/>
      <c r="E405" s="99"/>
      <c r="F405" s="99"/>
      <c r="G405" s="99"/>
      <c r="H405" s="99"/>
      <c r="I405" s="99"/>
      <c r="J405" s="99"/>
      <c r="K405" s="99"/>
      <c r="L405" s="99"/>
      <c r="M405" s="99"/>
      <c r="N405" s="99"/>
    </row>
    <row r="406" spans="1:14" s="50" customFormat="1" ht="21">
      <c r="A406" s="100" t="s">
        <v>3</v>
      </c>
      <c r="B406" s="125" t="s">
        <v>260</v>
      </c>
      <c r="C406" s="135" t="s">
        <v>234</v>
      </c>
      <c r="D406" s="100" t="s">
        <v>235</v>
      </c>
      <c r="E406" s="99"/>
      <c r="F406" s="99"/>
      <c r="G406" s="99"/>
      <c r="H406" s="99"/>
      <c r="I406" s="99"/>
      <c r="J406" s="99"/>
      <c r="K406" s="99"/>
      <c r="L406" s="99"/>
      <c r="M406" s="99"/>
      <c r="N406" s="99"/>
    </row>
    <row r="407" spans="1:14" s="50" customFormat="1" ht="21">
      <c r="A407" s="121">
        <v>1</v>
      </c>
      <c r="B407" s="102" t="s">
        <v>1210</v>
      </c>
      <c r="C407" s="103">
        <v>54</v>
      </c>
      <c r="D407" s="121" t="s">
        <v>264</v>
      </c>
      <c r="E407" s="99"/>
      <c r="F407" s="99"/>
      <c r="G407" s="99"/>
      <c r="H407" s="99"/>
      <c r="I407" s="99"/>
      <c r="J407" s="99"/>
      <c r="K407" s="99"/>
      <c r="L407" s="99"/>
      <c r="M407" s="99"/>
      <c r="N407" s="99"/>
    </row>
    <row r="408" spans="1:14" s="50" customFormat="1" ht="21">
      <c r="A408" s="121">
        <v>2</v>
      </c>
      <c r="B408" s="102" t="s">
        <v>1211</v>
      </c>
      <c r="C408" s="136">
        <v>216</v>
      </c>
      <c r="D408" s="121" t="s">
        <v>264</v>
      </c>
      <c r="E408" s="99"/>
      <c r="F408" s="99"/>
      <c r="G408" s="99"/>
      <c r="H408" s="99"/>
      <c r="I408" s="99"/>
      <c r="J408" s="99"/>
      <c r="K408" s="99"/>
      <c r="L408" s="99"/>
      <c r="M408" s="99"/>
      <c r="N408" s="99"/>
    </row>
    <row r="409" spans="1:14" s="50" customFormat="1" ht="21">
      <c r="A409" s="121">
        <v>3</v>
      </c>
      <c r="B409" s="102" t="s">
        <v>1212</v>
      </c>
      <c r="C409" s="136">
        <v>378</v>
      </c>
      <c r="D409" s="121" t="s">
        <v>264</v>
      </c>
      <c r="E409" s="99"/>
      <c r="F409" s="99"/>
      <c r="G409" s="99"/>
      <c r="H409" s="99"/>
      <c r="I409" s="99"/>
      <c r="J409" s="99"/>
      <c r="K409" s="99"/>
      <c r="L409" s="99"/>
      <c r="M409" s="99"/>
      <c r="N409" s="99"/>
    </row>
    <row r="410" spans="1:14" s="50" customFormat="1" ht="21.75" thickBot="1">
      <c r="A410" s="104" t="s">
        <v>184</v>
      </c>
      <c r="B410" s="127"/>
      <c r="C410" s="137">
        <f>SUM(C407:C409)</f>
        <v>648</v>
      </c>
      <c r="D410" s="105"/>
      <c r="E410" s="99"/>
      <c r="F410" s="99"/>
      <c r="G410" s="99"/>
      <c r="H410" s="99"/>
      <c r="I410" s="99"/>
      <c r="J410" s="99"/>
      <c r="K410" s="99"/>
      <c r="L410" s="99"/>
      <c r="M410" s="99"/>
      <c r="N410" s="99"/>
    </row>
    <row r="411" spans="1:14" s="50" customFormat="1" ht="22.5" thickBot="1" thickTop="1">
      <c r="A411" s="172" t="s">
        <v>279</v>
      </c>
      <c r="B411" s="173"/>
      <c r="C411" s="174">
        <f>C403+C410</f>
        <v>1248</v>
      </c>
      <c r="D411" s="175"/>
      <c r="E411" s="99"/>
      <c r="F411" s="99"/>
      <c r="G411" s="99"/>
      <c r="H411" s="99"/>
      <c r="I411" s="99"/>
      <c r="J411" s="99"/>
      <c r="K411" s="99"/>
      <c r="L411" s="99"/>
      <c r="M411" s="99"/>
      <c r="N411" s="99"/>
    </row>
    <row r="412" spans="1:14" s="50" customFormat="1" ht="21.75" thickTop="1">
      <c r="A412" s="108"/>
      <c r="B412" s="119"/>
      <c r="C412" s="145"/>
      <c r="D412" s="111"/>
      <c r="E412" s="99"/>
      <c r="F412" s="99"/>
      <c r="G412" s="99"/>
      <c r="H412" s="99"/>
      <c r="I412" s="99"/>
      <c r="J412" s="99"/>
      <c r="K412" s="99"/>
      <c r="L412" s="99"/>
      <c r="M412" s="99"/>
      <c r="N412" s="99"/>
    </row>
    <row r="413" spans="1:14" s="50" customFormat="1" ht="21">
      <c r="A413" s="108"/>
      <c r="B413" s="119"/>
      <c r="C413" s="145"/>
      <c r="D413" s="111"/>
      <c r="E413" s="99"/>
      <c r="F413" s="99"/>
      <c r="G413" s="99"/>
      <c r="H413" s="99"/>
      <c r="I413" s="99"/>
      <c r="J413" s="99"/>
      <c r="K413" s="99"/>
      <c r="L413" s="99"/>
      <c r="M413" s="99"/>
      <c r="N413" s="99"/>
    </row>
    <row r="414" spans="1:14" s="50" customFormat="1" ht="21">
      <c r="A414" s="95" t="s">
        <v>268</v>
      </c>
      <c r="B414" s="96"/>
      <c r="C414" s="146"/>
      <c r="D414" s="149"/>
      <c r="E414" s="95"/>
      <c r="F414" s="99"/>
      <c r="G414" s="95"/>
      <c r="H414" s="95"/>
      <c r="I414" s="95"/>
      <c r="J414" s="95"/>
      <c r="K414" s="95"/>
      <c r="L414" s="95"/>
      <c r="M414" s="95"/>
      <c r="N414" s="95"/>
    </row>
    <row r="415" spans="1:14" s="50" customFormat="1" ht="21">
      <c r="A415" s="96" t="s">
        <v>421</v>
      </c>
      <c r="B415" s="96"/>
      <c r="C415" s="146"/>
      <c r="D415" s="149"/>
      <c r="E415" s="96"/>
      <c r="F415" s="99"/>
      <c r="G415" s="96"/>
      <c r="H415" s="96"/>
      <c r="I415" s="96"/>
      <c r="J415" s="96"/>
      <c r="K415" s="96"/>
      <c r="L415" s="96"/>
      <c r="M415" s="96"/>
      <c r="N415" s="96"/>
    </row>
    <row r="416" spans="1:14" s="50" customFormat="1" ht="21">
      <c r="A416" s="96" t="s">
        <v>1205</v>
      </c>
      <c r="B416" s="96"/>
      <c r="C416" s="146"/>
      <c r="D416" s="149"/>
      <c r="E416" s="96"/>
      <c r="F416" s="99"/>
      <c r="G416" s="96"/>
      <c r="H416" s="96"/>
      <c r="I416" s="96"/>
      <c r="J416" s="96"/>
      <c r="K416" s="96"/>
      <c r="L416" s="96"/>
      <c r="M416" s="96"/>
      <c r="N416" s="96"/>
    </row>
    <row r="417" spans="1:14" s="50" customFormat="1" ht="21">
      <c r="A417" s="99"/>
      <c r="B417" s="166" t="s">
        <v>283</v>
      </c>
      <c r="C417" s="166"/>
      <c r="D417" s="98"/>
      <c r="E417" s="99"/>
      <c r="F417" s="99"/>
      <c r="G417" s="99"/>
      <c r="H417" s="99"/>
      <c r="I417" s="99"/>
      <c r="J417" s="99"/>
      <c r="K417" s="99"/>
      <c r="L417" s="99"/>
      <c r="M417" s="99"/>
      <c r="N417" s="99"/>
    </row>
    <row r="418" spans="1:14" s="50" customFormat="1" ht="21">
      <c r="A418" s="100" t="s">
        <v>3</v>
      </c>
      <c r="B418" s="125" t="s">
        <v>260</v>
      </c>
      <c r="C418" s="135" t="s">
        <v>234</v>
      </c>
      <c r="D418" s="100" t="s">
        <v>235</v>
      </c>
      <c r="E418" s="99"/>
      <c r="F418" s="99"/>
      <c r="G418" s="99"/>
      <c r="H418" s="99"/>
      <c r="I418" s="99"/>
      <c r="J418" s="99"/>
      <c r="K418" s="99"/>
      <c r="L418" s="99"/>
      <c r="M418" s="99"/>
      <c r="N418" s="99"/>
    </row>
    <row r="419" spans="1:14" s="50" customFormat="1" ht="21">
      <c r="A419" s="101">
        <v>1</v>
      </c>
      <c r="B419" s="102" t="s">
        <v>417</v>
      </c>
      <c r="C419" s="103">
        <v>400</v>
      </c>
      <c r="D419" s="121" t="s">
        <v>265</v>
      </c>
      <c r="E419" s="99"/>
      <c r="F419" s="99"/>
      <c r="G419" s="99"/>
      <c r="H419" s="99"/>
      <c r="I419" s="99"/>
      <c r="J419" s="99"/>
      <c r="K419" s="99"/>
      <c r="L419" s="99"/>
      <c r="M419" s="99"/>
      <c r="N419" s="99"/>
    </row>
    <row r="420" spans="1:14" s="50" customFormat="1" ht="21">
      <c r="A420" s="101"/>
      <c r="B420" s="102"/>
      <c r="C420" s="103"/>
      <c r="D420" s="121"/>
      <c r="E420" s="99"/>
      <c r="F420" s="99"/>
      <c r="G420" s="99"/>
      <c r="H420" s="99"/>
      <c r="I420" s="99"/>
      <c r="J420" s="99"/>
      <c r="K420" s="99"/>
      <c r="L420" s="99"/>
      <c r="M420" s="99"/>
      <c r="N420" s="99"/>
    </row>
    <row r="421" spans="1:14" s="50" customFormat="1" ht="21">
      <c r="A421" s="101"/>
      <c r="B421" s="102"/>
      <c r="C421" s="103"/>
      <c r="D421" s="121"/>
      <c r="E421" s="99"/>
      <c r="F421" s="99"/>
      <c r="G421" s="99"/>
      <c r="H421" s="99"/>
      <c r="I421" s="99"/>
      <c r="J421" s="99"/>
      <c r="K421" s="99"/>
      <c r="L421" s="99"/>
      <c r="M421" s="99"/>
      <c r="N421" s="99"/>
    </row>
    <row r="422" spans="1:14" s="50" customFormat="1" ht="21">
      <c r="A422" s="101"/>
      <c r="B422" s="102"/>
      <c r="C422" s="103"/>
      <c r="D422" s="121"/>
      <c r="E422" s="99"/>
      <c r="F422" s="99"/>
      <c r="G422" s="99"/>
      <c r="H422" s="99"/>
      <c r="I422" s="99"/>
      <c r="J422" s="99"/>
      <c r="K422" s="99"/>
      <c r="L422" s="99"/>
      <c r="M422" s="99"/>
      <c r="N422" s="99"/>
    </row>
    <row r="423" spans="1:14" s="50" customFormat="1" ht="21.75" thickBot="1">
      <c r="A423" s="104" t="s">
        <v>184</v>
      </c>
      <c r="B423" s="127"/>
      <c r="C423" s="137">
        <f>SUM(C419:C422)</f>
        <v>400</v>
      </c>
      <c r="D423" s="105"/>
      <c r="E423" s="99"/>
      <c r="F423" s="99"/>
      <c r="G423" s="99"/>
      <c r="H423" s="99"/>
      <c r="I423" s="99"/>
      <c r="J423" s="99"/>
      <c r="K423" s="99"/>
      <c r="L423" s="99"/>
      <c r="M423" s="99"/>
      <c r="N423" s="99"/>
    </row>
    <row r="424" spans="1:14" s="50" customFormat="1" ht="21.75" thickTop="1">
      <c r="A424" s="108"/>
      <c r="B424" s="109"/>
      <c r="C424" s="111"/>
      <c r="D424" s="111"/>
      <c r="E424" s="99"/>
      <c r="F424" s="99"/>
      <c r="G424" s="99"/>
      <c r="H424" s="99"/>
      <c r="I424" s="99"/>
      <c r="J424" s="99"/>
      <c r="K424" s="99"/>
      <c r="L424" s="99"/>
      <c r="M424" s="99"/>
      <c r="N424" s="99"/>
    </row>
    <row r="425" spans="1:14" s="50" customFormat="1" ht="21">
      <c r="A425" s="108"/>
      <c r="B425" s="109"/>
      <c r="C425" s="111"/>
      <c r="D425" s="111"/>
      <c r="E425" s="99"/>
      <c r="F425" s="99"/>
      <c r="G425" s="99"/>
      <c r="H425" s="99"/>
      <c r="I425" s="99"/>
      <c r="J425" s="99"/>
      <c r="K425" s="99"/>
      <c r="L425" s="99"/>
      <c r="M425" s="99"/>
      <c r="N425" s="99"/>
    </row>
    <row r="426" spans="1:14" s="50" customFormat="1" ht="21">
      <c r="A426" s="170"/>
      <c r="B426" s="171"/>
      <c r="C426" s="171"/>
      <c r="D426" s="171"/>
      <c r="E426" s="99"/>
      <c r="F426" s="99"/>
      <c r="G426" s="99"/>
      <c r="H426" s="99"/>
      <c r="I426" s="99"/>
      <c r="J426" s="99"/>
      <c r="K426" s="99"/>
      <c r="L426" s="99"/>
      <c r="M426" s="99"/>
      <c r="N426" s="99"/>
    </row>
    <row r="427" spans="1:14" s="50" customFormat="1" ht="21">
      <c r="A427" s="108"/>
      <c r="B427" s="109"/>
      <c r="C427" s="111"/>
      <c r="D427" s="111"/>
      <c r="E427" s="99"/>
      <c r="F427" s="99"/>
      <c r="G427" s="99"/>
      <c r="H427" s="99"/>
      <c r="I427" s="99"/>
      <c r="J427" s="99"/>
      <c r="K427" s="99"/>
      <c r="L427" s="99"/>
      <c r="M427" s="99"/>
      <c r="N427" s="99"/>
    </row>
    <row r="428" spans="1:14" s="50" customFormat="1" ht="21">
      <c r="A428" s="108"/>
      <c r="B428" s="109"/>
      <c r="C428" s="111"/>
      <c r="D428" s="111"/>
      <c r="E428" s="99"/>
      <c r="F428" s="99"/>
      <c r="G428" s="99"/>
      <c r="H428" s="99"/>
      <c r="I428" s="99"/>
      <c r="J428" s="99"/>
      <c r="K428" s="99"/>
      <c r="L428" s="99"/>
      <c r="M428" s="99"/>
      <c r="N428" s="99"/>
    </row>
    <row r="429" spans="1:14" s="50" customFormat="1" ht="21">
      <c r="A429" s="176"/>
      <c r="B429" s="176"/>
      <c r="C429" s="176"/>
      <c r="D429" s="176"/>
      <c r="E429" s="99"/>
      <c r="F429" s="99"/>
      <c r="G429" s="99"/>
      <c r="H429" s="99"/>
      <c r="I429" s="99"/>
      <c r="J429" s="99"/>
      <c r="K429" s="99"/>
      <c r="L429" s="99"/>
      <c r="M429" s="99"/>
      <c r="N429" s="99"/>
    </row>
    <row r="430" spans="1:14" s="50" customFormat="1" ht="21">
      <c r="A430" s="97"/>
      <c r="B430" s="97"/>
      <c r="C430" s="97"/>
      <c r="D430" s="97"/>
      <c r="E430" s="99"/>
      <c r="F430" s="99"/>
      <c r="G430" s="99"/>
      <c r="H430" s="99"/>
      <c r="I430" s="99"/>
      <c r="J430" s="99"/>
      <c r="K430" s="99"/>
      <c r="L430" s="99"/>
      <c r="M430" s="99"/>
      <c r="N430" s="99"/>
    </row>
    <row r="431" spans="1:14" s="50" customFormat="1" ht="21">
      <c r="A431" s="97"/>
      <c r="B431" s="97"/>
      <c r="C431" s="97"/>
      <c r="D431" s="97"/>
      <c r="E431" s="99"/>
      <c r="F431" s="99"/>
      <c r="G431" s="99"/>
      <c r="H431" s="99"/>
      <c r="I431" s="99"/>
      <c r="J431" s="99"/>
      <c r="K431" s="99"/>
      <c r="L431" s="99"/>
      <c r="M431" s="99"/>
      <c r="N431" s="99"/>
    </row>
    <row r="432" spans="1:14" s="50" customFormat="1" ht="21">
      <c r="A432" s="97"/>
      <c r="B432" s="97"/>
      <c r="C432" s="97"/>
      <c r="D432" s="97"/>
      <c r="E432" s="99"/>
      <c r="F432" s="99"/>
      <c r="G432" s="99"/>
      <c r="H432" s="99"/>
      <c r="I432" s="99"/>
      <c r="J432" s="99"/>
      <c r="K432" s="99"/>
      <c r="L432" s="99"/>
      <c r="M432" s="99"/>
      <c r="N432" s="99"/>
    </row>
    <row r="433" spans="1:14" s="50" customFormat="1" ht="21">
      <c r="A433" s="97"/>
      <c r="B433" s="97"/>
      <c r="C433" s="97"/>
      <c r="D433" s="97"/>
      <c r="E433" s="99"/>
      <c r="F433" s="99"/>
      <c r="G433" s="99"/>
      <c r="H433" s="99"/>
      <c r="I433" s="99"/>
      <c r="J433" s="99"/>
      <c r="K433" s="99"/>
      <c r="L433" s="99"/>
      <c r="M433" s="99"/>
      <c r="N433" s="99"/>
    </row>
    <row r="434" spans="1:14" s="50" customFormat="1" ht="21">
      <c r="A434" s="97"/>
      <c r="B434" s="97"/>
      <c r="C434" s="97"/>
      <c r="D434" s="97"/>
      <c r="E434" s="99"/>
      <c r="F434" s="99"/>
      <c r="G434" s="99"/>
      <c r="H434" s="99"/>
      <c r="I434" s="99"/>
      <c r="J434" s="99"/>
      <c r="K434" s="99"/>
      <c r="L434" s="99"/>
      <c r="M434" s="99"/>
      <c r="N434" s="99"/>
    </row>
    <row r="435" spans="1:14" s="50" customFormat="1" ht="21">
      <c r="A435" s="97"/>
      <c r="B435" s="133"/>
      <c r="C435" s="147"/>
      <c r="D435" s="97"/>
      <c r="E435" s="99"/>
      <c r="F435" s="99"/>
      <c r="G435" s="99"/>
      <c r="H435" s="99"/>
      <c r="I435" s="99"/>
      <c r="J435" s="99"/>
      <c r="K435" s="99"/>
      <c r="L435" s="99"/>
      <c r="M435" s="99"/>
      <c r="N435" s="99"/>
    </row>
    <row r="436" spans="1:14" s="50" customFormat="1" ht="21">
      <c r="A436" s="97"/>
      <c r="B436" s="133"/>
      <c r="C436" s="147"/>
      <c r="D436" s="97"/>
      <c r="E436" s="99"/>
      <c r="F436" s="99"/>
      <c r="G436" s="99"/>
      <c r="H436" s="99"/>
      <c r="I436" s="99"/>
      <c r="J436" s="99"/>
      <c r="K436" s="99"/>
      <c r="L436" s="99"/>
      <c r="M436" s="99"/>
      <c r="N436" s="99"/>
    </row>
    <row r="437" spans="1:14" s="50" customFormat="1" ht="21">
      <c r="A437" s="97"/>
      <c r="B437" s="133"/>
      <c r="C437" s="147"/>
      <c r="D437" s="97"/>
      <c r="E437" s="99"/>
      <c r="F437" s="99"/>
      <c r="G437" s="99"/>
      <c r="H437" s="99"/>
      <c r="I437" s="99"/>
      <c r="J437" s="99"/>
      <c r="K437" s="99"/>
      <c r="L437" s="99"/>
      <c r="M437" s="99"/>
      <c r="N437" s="99"/>
    </row>
    <row r="438" spans="1:14" s="50" customFormat="1" ht="21">
      <c r="A438" s="97"/>
      <c r="B438" s="133"/>
      <c r="C438" s="147"/>
      <c r="D438" s="97"/>
      <c r="E438" s="99"/>
      <c r="F438" s="99"/>
      <c r="G438" s="99"/>
      <c r="H438" s="99"/>
      <c r="I438" s="99"/>
      <c r="J438" s="99"/>
      <c r="K438" s="99"/>
      <c r="L438" s="99"/>
      <c r="M438" s="99"/>
      <c r="N438" s="99"/>
    </row>
    <row r="439" spans="1:14" s="50" customFormat="1" ht="21">
      <c r="A439" s="97"/>
      <c r="B439" s="133"/>
      <c r="C439" s="147"/>
      <c r="D439" s="97"/>
      <c r="E439" s="99"/>
      <c r="F439" s="99"/>
      <c r="G439" s="99"/>
      <c r="H439" s="99"/>
      <c r="I439" s="99"/>
      <c r="J439" s="99"/>
      <c r="K439" s="99"/>
      <c r="L439" s="99"/>
      <c r="M439" s="99"/>
      <c r="N439" s="99"/>
    </row>
    <row r="440" spans="1:14" s="50" customFormat="1" ht="21">
      <c r="A440" s="97"/>
      <c r="B440" s="133"/>
      <c r="C440" s="147"/>
      <c r="D440" s="97"/>
      <c r="E440" s="99"/>
      <c r="F440" s="99"/>
      <c r="G440" s="99"/>
      <c r="H440" s="99"/>
      <c r="I440" s="99"/>
      <c r="J440" s="99"/>
      <c r="K440" s="99"/>
      <c r="L440" s="99"/>
      <c r="M440" s="99"/>
      <c r="N440" s="99"/>
    </row>
    <row r="441" spans="1:14" s="50" customFormat="1" ht="21">
      <c r="A441" s="97"/>
      <c r="B441" s="133"/>
      <c r="C441" s="147"/>
      <c r="D441" s="97"/>
      <c r="E441" s="99"/>
      <c r="F441" s="99"/>
      <c r="G441" s="99"/>
      <c r="H441" s="99"/>
      <c r="I441" s="99"/>
      <c r="J441" s="99"/>
      <c r="K441" s="99"/>
      <c r="L441" s="99"/>
      <c r="M441" s="99"/>
      <c r="N441" s="99"/>
    </row>
    <row r="452" spans="1:14" s="50" customFormat="1" ht="21">
      <c r="A452" s="99"/>
      <c r="B452" s="133"/>
      <c r="C452" s="147"/>
      <c r="D452" s="97"/>
      <c r="E452" s="99"/>
      <c r="F452" s="99"/>
      <c r="G452" s="99"/>
      <c r="H452" s="99"/>
      <c r="I452" s="99"/>
      <c r="J452" s="99"/>
      <c r="K452" s="99"/>
      <c r="L452" s="99"/>
      <c r="M452" s="99"/>
      <c r="N452" s="99"/>
    </row>
    <row r="453" spans="1:14" s="50" customFormat="1" ht="21">
      <c r="A453" s="99"/>
      <c r="B453" s="133"/>
      <c r="C453" s="147"/>
      <c r="D453" s="97"/>
      <c r="E453" s="99"/>
      <c r="F453" s="99"/>
      <c r="G453" s="99"/>
      <c r="H453" s="99"/>
      <c r="I453" s="99"/>
      <c r="J453" s="99"/>
      <c r="K453" s="99"/>
      <c r="L453" s="99"/>
      <c r="M453" s="99"/>
      <c r="N453" s="99"/>
    </row>
    <row r="454" spans="1:14" s="50" customFormat="1" ht="21">
      <c r="A454" s="176"/>
      <c r="B454" s="176"/>
      <c r="C454" s="176"/>
      <c r="D454" s="176"/>
      <c r="E454" s="99"/>
      <c r="F454" s="99"/>
      <c r="G454" s="99"/>
      <c r="H454" s="99"/>
      <c r="I454" s="99"/>
      <c r="J454" s="99"/>
      <c r="K454" s="99"/>
      <c r="L454" s="99"/>
      <c r="M454" s="99"/>
      <c r="N454" s="99"/>
    </row>
    <row r="455" spans="1:14" s="50" customFormat="1" ht="21">
      <c r="A455" s="176"/>
      <c r="B455" s="176"/>
      <c r="C455" s="176"/>
      <c r="D455" s="176"/>
      <c r="E455" s="99"/>
      <c r="F455" s="99"/>
      <c r="G455" s="99"/>
      <c r="H455" s="99"/>
      <c r="I455" s="99"/>
      <c r="J455" s="99"/>
      <c r="K455" s="99"/>
      <c r="L455" s="99"/>
      <c r="M455" s="99"/>
      <c r="N455" s="99"/>
    </row>
    <row r="456" spans="1:14" s="50" customFormat="1" ht="21">
      <c r="A456" s="176"/>
      <c r="B456" s="176"/>
      <c r="C456" s="176"/>
      <c r="D456" s="176"/>
      <c r="E456" s="99"/>
      <c r="F456" s="99"/>
      <c r="G456" s="99"/>
      <c r="H456" s="99"/>
      <c r="I456" s="99"/>
      <c r="J456" s="99"/>
      <c r="K456" s="99"/>
      <c r="L456" s="99"/>
      <c r="M456" s="99"/>
      <c r="N456" s="99"/>
    </row>
    <row r="457" spans="1:14" s="50" customFormat="1" ht="21">
      <c r="A457" s="97"/>
      <c r="B457" s="97"/>
      <c r="C457" s="97"/>
      <c r="D457" s="97"/>
      <c r="E457" s="99"/>
      <c r="F457" s="99"/>
      <c r="G457" s="99"/>
      <c r="H457" s="99"/>
      <c r="I457" s="99"/>
      <c r="J457" s="99"/>
      <c r="K457" s="99"/>
      <c r="L457" s="99"/>
      <c r="M457" s="99"/>
      <c r="N457" s="99"/>
    </row>
    <row r="458" spans="1:14" s="50" customFormat="1" ht="21">
      <c r="A458" s="176"/>
      <c r="B458" s="176"/>
      <c r="C458" s="176"/>
      <c r="D458" s="176"/>
      <c r="E458" s="99"/>
      <c r="F458" s="99"/>
      <c r="G458" s="99"/>
      <c r="H458" s="99"/>
      <c r="I458" s="99"/>
      <c r="J458" s="99"/>
      <c r="K458" s="99"/>
      <c r="L458" s="99"/>
      <c r="M458" s="99"/>
      <c r="N458" s="99"/>
    </row>
    <row r="459" spans="1:14" s="50" customFormat="1" ht="21">
      <c r="A459" s="176"/>
      <c r="B459" s="176"/>
      <c r="C459" s="176"/>
      <c r="D459" s="176"/>
      <c r="E459" s="99"/>
      <c r="F459" s="99"/>
      <c r="G459" s="99"/>
      <c r="H459" s="99"/>
      <c r="I459" s="99"/>
      <c r="J459" s="99"/>
      <c r="K459" s="99"/>
      <c r="L459" s="99"/>
      <c r="M459" s="99"/>
      <c r="N459" s="99"/>
    </row>
    <row r="460" spans="1:14" s="50" customFormat="1" ht="21">
      <c r="A460" s="176"/>
      <c r="B460" s="176"/>
      <c r="C460" s="176"/>
      <c r="D460" s="176"/>
      <c r="E460" s="99"/>
      <c r="F460" s="99"/>
      <c r="G460" s="99"/>
      <c r="H460" s="99"/>
      <c r="I460" s="99"/>
      <c r="J460" s="99"/>
      <c r="K460" s="99"/>
      <c r="L460" s="99"/>
      <c r="M460" s="99"/>
      <c r="N460" s="99"/>
    </row>
    <row r="461" spans="1:14" s="50" customFormat="1" ht="21">
      <c r="A461" s="97"/>
      <c r="B461" s="97"/>
      <c r="C461" s="97"/>
      <c r="D461" s="97"/>
      <c r="E461" s="99"/>
      <c r="F461" s="99"/>
      <c r="G461" s="99"/>
      <c r="H461" s="99"/>
      <c r="I461" s="99"/>
      <c r="J461" s="99"/>
      <c r="K461" s="99"/>
      <c r="L461" s="99"/>
      <c r="M461" s="99"/>
      <c r="N461" s="99"/>
    </row>
    <row r="462" spans="1:14" s="50" customFormat="1" ht="21">
      <c r="A462" s="176"/>
      <c r="B462" s="176"/>
      <c r="C462" s="176"/>
      <c r="D462" s="176"/>
      <c r="E462" s="99"/>
      <c r="F462" s="99"/>
      <c r="G462" s="99"/>
      <c r="H462" s="99"/>
      <c r="I462" s="99"/>
      <c r="J462" s="99"/>
      <c r="K462" s="99"/>
      <c r="L462" s="99"/>
      <c r="M462" s="99"/>
      <c r="N462" s="99"/>
    </row>
    <row r="463" spans="1:14" s="50" customFormat="1" ht="21">
      <c r="A463" s="176"/>
      <c r="B463" s="176"/>
      <c r="C463" s="176"/>
      <c r="D463" s="176"/>
      <c r="E463" s="99"/>
      <c r="F463" s="99"/>
      <c r="G463" s="99"/>
      <c r="H463" s="99"/>
      <c r="I463" s="99"/>
      <c r="J463" s="99"/>
      <c r="K463" s="99"/>
      <c r="L463" s="99"/>
      <c r="M463" s="99"/>
      <c r="N463" s="99"/>
    </row>
    <row r="464" spans="1:14" s="50" customFormat="1" ht="21">
      <c r="A464" s="176"/>
      <c r="B464" s="176"/>
      <c r="C464" s="176"/>
      <c r="D464" s="176"/>
      <c r="E464" s="99"/>
      <c r="F464" s="99"/>
      <c r="G464" s="99"/>
      <c r="H464" s="99"/>
      <c r="I464" s="99"/>
      <c r="J464" s="99"/>
      <c r="K464" s="99"/>
      <c r="L464" s="99"/>
      <c r="M464" s="99"/>
      <c r="N464" s="99"/>
    </row>
    <row r="465" spans="1:14" s="50" customFormat="1" ht="21">
      <c r="A465" s="97"/>
      <c r="B465" s="97"/>
      <c r="C465" s="97"/>
      <c r="D465" s="97"/>
      <c r="E465" s="99"/>
      <c r="F465" s="99"/>
      <c r="G465" s="99"/>
      <c r="H465" s="99"/>
      <c r="I465" s="99"/>
      <c r="J465" s="99"/>
      <c r="K465" s="99"/>
      <c r="L465" s="99"/>
      <c r="M465" s="99"/>
      <c r="N465" s="99"/>
    </row>
    <row r="466" spans="1:14" s="50" customFormat="1" ht="21">
      <c r="A466" s="176"/>
      <c r="B466" s="176"/>
      <c r="C466" s="176"/>
      <c r="D466" s="176"/>
      <c r="E466" s="99"/>
      <c r="F466" s="99"/>
      <c r="G466" s="99"/>
      <c r="H466" s="99"/>
      <c r="I466" s="99"/>
      <c r="J466" s="99"/>
      <c r="K466" s="99"/>
      <c r="L466" s="99"/>
      <c r="M466" s="99"/>
      <c r="N466" s="99"/>
    </row>
    <row r="467" spans="1:14" s="50" customFormat="1" ht="21">
      <c r="A467" s="176"/>
      <c r="B467" s="176"/>
      <c r="C467" s="176"/>
      <c r="D467" s="176"/>
      <c r="E467" s="99"/>
      <c r="F467" s="99"/>
      <c r="G467" s="99"/>
      <c r="H467" s="99"/>
      <c r="I467" s="99"/>
      <c r="J467" s="99"/>
      <c r="K467" s="99"/>
      <c r="L467" s="99"/>
      <c r="M467" s="99"/>
      <c r="N467" s="99"/>
    </row>
    <row r="468" spans="1:14" s="50" customFormat="1" ht="21">
      <c r="A468" s="176"/>
      <c r="B468" s="176"/>
      <c r="C468" s="176"/>
      <c r="D468" s="176"/>
      <c r="E468" s="99"/>
      <c r="F468" s="99"/>
      <c r="G468" s="99"/>
      <c r="H468" s="99"/>
      <c r="I468" s="99"/>
      <c r="J468" s="99"/>
      <c r="K468" s="99"/>
      <c r="L468" s="99"/>
      <c r="M468" s="99"/>
      <c r="N468" s="99"/>
    </row>
    <row r="469" spans="5:25" s="93" customFormat="1" ht="23.25"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</sheetData>
  <sheetProtection/>
  <mergeCells count="56">
    <mergeCell ref="A463:D463"/>
    <mergeCell ref="A464:D464"/>
    <mergeCell ref="A466:D466"/>
    <mergeCell ref="A467:D467"/>
    <mergeCell ref="A468:D468"/>
    <mergeCell ref="A455:D455"/>
    <mergeCell ref="A456:D456"/>
    <mergeCell ref="A458:D458"/>
    <mergeCell ref="A459:D459"/>
    <mergeCell ref="A460:D460"/>
    <mergeCell ref="A462:D462"/>
    <mergeCell ref="A426:D426"/>
    <mergeCell ref="A429:D429"/>
    <mergeCell ref="B417:C417"/>
    <mergeCell ref="A454:D454"/>
    <mergeCell ref="A388:D388"/>
    <mergeCell ref="B400:C400"/>
    <mergeCell ref="B405:C405"/>
    <mergeCell ref="A411:B411"/>
    <mergeCell ref="C411:D411"/>
    <mergeCell ref="B361:C361"/>
    <mergeCell ref="A374:B374"/>
    <mergeCell ref="C374:D374"/>
    <mergeCell ref="A376:D376"/>
    <mergeCell ref="A380:D380"/>
    <mergeCell ref="A384:D384"/>
    <mergeCell ref="B253:C253"/>
    <mergeCell ref="A288:B288"/>
    <mergeCell ref="B289:C289"/>
    <mergeCell ref="A324:B324"/>
    <mergeCell ref="B325:C325"/>
    <mergeCell ref="A360:B360"/>
    <mergeCell ref="B168:C168"/>
    <mergeCell ref="A180:B180"/>
    <mergeCell ref="B181:C181"/>
    <mergeCell ref="A216:B216"/>
    <mergeCell ref="B217:C217"/>
    <mergeCell ref="A252:B252"/>
    <mergeCell ref="A108:B108"/>
    <mergeCell ref="B109:C109"/>
    <mergeCell ref="A122:B122"/>
    <mergeCell ref="B123:C123"/>
    <mergeCell ref="A143:B143"/>
    <mergeCell ref="B145:C145"/>
    <mergeCell ref="B32:C32"/>
    <mergeCell ref="B37:C37"/>
    <mergeCell ref="A56:B56"/>
    <mergeCell ref="B57:C57"/>
    <mergeCell ref="A72:B72"/>
    <mergeCell ref="B73:C73"/>
    <mergeCell ref="A1:N1"/>
    <mergeCell ref="A2:N2"/>
    <mergeCell ref="A3:N3"/>
    <mergeCell ref="B4:C4"/>
    <mergeCell ref="B14:C14"/>
    <mergeCell ref="B17:C17"/>
  </mergeCells>
  <printOptions horizontalCentered="1"/>
  <pageMargins left="0.55" right="0.5" top="0.78" bottom="0.54" header="0.39" footer="0.5"/>
  <pageSetup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69"/>
  <sheetViews>
    <sheetView zoomScale="85" zoomScaleNormal="85" zoomScaleSheetLayoutView="75" zoomScalePageLayoutView="0" workbookViewId="0" topLeftCell="A304">
      <selection activeCell="F317" sqref="F317"/>
    </sheetView>
  </sheetViews>
  <sheetFormatPr defaultColWidth="9.140625" defaultRowHeight="12.75"/>
  <cols>
    <col min="1" max="1" width="8.140625" style="1" customWidth="1"/>
    <col min="2" max="2" width="33.140625" style="134" customWidth="1"/>
    <col min="3" max="3" width="22.140625" style="148" customWidth="1"/>
    <col min="4" max="4" width="27.7109375" style="93" customWidth="1"/>
    <col min="5" max="5" width="7.7109375" style="1" customWidth="1"/>
    <col min="6" max="6" width="14.7109375" style="1" customWidth="1"/>
    <col min="7" max="7" width="7.7109375" style="1" customWidth="1"/>
    <col min="8" max="8" width="7.8515625" style="1" customWidth="1"/>
    <col min="9" max="14" width="7.7109375" style="1" customWidth="1"/>
    <col min="15" max="15" width="7.00390625" style="1" customWidth="1"/>
    <col min="16" max="16" width="8.28125" style="1" customWidth="1"/>
    <col min="17" max="18" width="8.7109375" style="1" customWidth="1"/>
    <col min="19" max="20" width="9.140625" style="1" customWidth="1"/>
    <col min="21" max="21" width="11.140625" style="1" customWidth="1"/>
    <col min="22" max="16384" width="9.140625" style="1" customWidth="1"/>
  </cols>
  <sheetData>
    <row r="1" spans="1:18" s="50" customFormat="1" ht="24">
      <c r="A1" s="164" t="s">
        <v>268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94"/>
      <c r="P1" s="94"/>
      <c r="Q1" s="94"/>
      <c r="R1" s="94"/>
    </row>
    <row r="2" spans="1:18" s="50" customFormat="1" ht="24">
      <c r="A2" s="165" t="s">
        <v>280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94"/>
      <c r="P2" s="94"/>
      <c r="Q2" s="94"/>
      <c r="R2" s="94"/>
    </row>
    <row r="3" spans="1:18" s="50" customFormat="1" ht="24">
      <c r="A3" s="165" t="s">
        <v>554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94"/>
      <c r="P3" s="94"/>
      <c r="Q3" s="94"/>
      <c r="R3" s="94"/>
    </row>
    <row r="4" spans="1:14" s="50" customFormat="1" ht="24">
      <c r="A4" s="97"/>
      <c r="B4" s="166" t="s">
        <v>791</v>
      </c>
      <c r="C4" s="166"/>
      <c r="D4" s="98"/>
      <c r="E4" s="99"/>
      <c r="F4" s="99"/>
      <c r="G4" s="99"/>
      <c r="H4" s="99"/>
      <c r="I4" s="99"/>
      <c r="J4" s="99"/>
      <c r="K4" s="99"/>
      <c r="L4" s="99"/>
      <c r="M4" s="99"/>
      <c r="N4" s="99"/>
    </row>
    <row r="5" spans="1:14" s="50" customFormat="1" ht="24">
      <c r="A5" s="100" t="s">
        <v>3</v>
      </c>
      <c r="B5" s="100" t="s">
        <v>260</v>
      </c>
      <c r="C5" s="100" t="s">
        <v>234</v>
      </c>
      <c r="D5" s="100" t="s">
        <v>235</v>
      </c>
      <c r="E5" s="99"/>
      <c r="F5" s="99"/>
      <c r="G5" s="99"/>
      <c r="H5" s="99"/>
      <c r="I5" s="99"/>
      <c r="J5" s="99"/>
      <c r="K5" s="99"/>
      <c r="L5" s="99"/>
      <c r="M5" s="99"/>
      <c r="N5" s="99"/>
    </row>
    <row r="6" spans="1:14" s="50" customFormat="1" ht="24">
      <c r="A6" s="101">
        <v>1</v>
      </c>
      <c r="B6" s="102" t="s">
        <v>208</v>
      </c>
      <c r="C6" s="103">
        <v>72.2</v>
      </c>
      <c r="D6" s="121" t="s">
        <v>436</v>
      </c>
      <c r="E6" s="99"/>
      <c r="F6" s="99"/>
      <c r="G6" s="99"/>
      <c r="H6" s="99"/>
      <c r="I6" s="99"/>
      <c r="J6" s="99"/>
      <c r="K6" s="99"/>
      <c r="L6" s="99"/>
      <c r="M6" s="99"/>
      <c r="N6" s="99"/>
    </row>
    <row r="7" spans="1:14" s="50" customFormat="1" ht="24">
      <c r="A7" s="101">
        <v>2</v>
      </c>
      <c r="B7" s="102" t="s">
        <v>210</v>
      </c>
      <c r="C7" s="103">
        <v>108.6</v>
      </c>
      <c r="D7" s="121" t="s">
        <v>439</v>
      </c>
      <c r="E7" s="99"/>
      <c r="F7" s="99"/>
      <c r="G7" s="99"/>
      <c r="H7" s="99"/>
      <c r="I7" s="99"/>
      <c r="J7" s="99"/>
      <c r="K7" s="99"/>
      <c r="L7" s="99"/>
      <c r="M7" s="99"/>
      <c r="N7" s="99"/>
    </row>
    <row r="8" spans="1:14" s="50" customFormat="1" ht="24">
      <c r="A8" s="101">
        <v>3</v>
      </c>
      <c r="B8" s="102" t="s">
        <v>88</v>
      </c>
      <c r="C8" s="103">
        <v>170.8</v>
      </c>
      <c r="D8" s="121" t="s">
        <v>440</v>
      </c>
      <c r="E8" s="99"/>
      <c r="F8" s="99"/>
      <c r="G8" s="99"/>
      <c r="H8" s="99"/>
      <c r="I8" s="99"/>
      <c r="J8" s="99"/>
      <c r="K8" s="99"/>
      <c r="L8" s="99"/>
      <c r="M8" s="99"/>
      <c r="N8" s="99"/>
    </row>
    <row r="9" spans="1:14" s="50" customFormat="1" ht="24">
      <c r="A9" s="101">
        <v>4</v>
      </c>
      <c r="B9" s="126" t="s">
        <v>33</v>
      </c>
      <c r="C9" s="136">
        <v>131.8</v>
      </c>
      <c r="D9" s="121" t="s">
        <v>441</v>
      </c>
      <c r="E9" s="99"/>
      <c r="F9" s="99"/>
      <c r="G9" s="99"/>
      <c r="H9" s="99"/>
      <c r="I9" s="99"/>
      <c r="J9" s="99"/>
      <c r="K9" s="99"/>
      <c r="L9" s="99"/>
      <c r="M9" s="99"/>
      <c r="N9" s="99"/>
    </row>
    <row r="10" spans="1:14" s="50" customFormat="1" ht="24">
      <c r="A10" s="101">
        <v>5</v>
      </c>
      <c r="B10" s="126" t="s">
        <v>147</v>
      </c>
      <c r="C10" s="136">
        <v>91.5</v>
      </c>
      <c r="D10" s="121" t="s">
        <v>446</v>
      </c>
      <c r="E10" s="99"/>
      <c r="F10" s="99"/>
      <c r="G10" s="99"/>
      <c r="H10" s="99"/>
      <c r="I10" s="99"/>
      <c r="J10" s="99"/>
      <c r="K10" s="99"/>
      <c r="L10" s="99"/>
      <c r="M10" s="99"/>
      <c r="N10" s="99"/>
    </row>
    <row r="11" spans="1:14" s="50" customFormat="1" ht="24">
      <c r="A11" s="101">
        <v>6</v>
      </c>
      <c r="B11" s="126" t="s">
        <v>224</v>
      </c>
      <c r="C11" s="136">
        <v>109.8</v>
      </c>
      <c r="D11" s="121" t="s">
        <v>447</v>
      </c>
      <c r="E11" s="99"/>
      <c r="F11" s="99"/>
      <c r="G11" s="99"/>
      <c r="H11" s="99"/>
      <c r="I11" s="99"/>
      <c r="J11" s="99"/>
      <c r="K11" s="99"/>
      <c r="L11" s="99"/>
      <c r="M11" s="99"/>
      <c r="N11" s="99"/>
    </row>
    <row r="12" spans="1:14" s="50" customFormat="1" ht="24">
      <c r="A12" s="101">
        <v>7</v>
      </c>
      <c r="B12" s="102" t="s">
        <v>227</v>
      </c>
      <c r="C12" s="103">
        <v>109.5</v>
      </c>
      <c r="D12" s="121" t="s">
        <v>451</v>
      </c>
      <c r="E12" s="99"/>
      <c r="F12" s="99"/>
      <c r="G12" s="99"/>
      <c r="H12" s="99"/>
      <c r="I12" s="99"/>
      <c r="J12" s="99"/>
      <c r="K12" s="99"/>
      <c r="L12" s="99"/>
      <c r="M12" s="99"/>
      <c r="N12" s="99"/>
    </row>
    <row r="13" spans="1:14" s="50" customFormat="1" ht="24.75" thickBot="1">
      <c r="A13" s="104" t="s">
        <v>184</v>
      </c>
      <c r="B13" s="127"/>
      <c r="C13" s="137">
        <f>SUM(C6:C12)</f>
        <v>794.2</v>
      </c>
      <c r="D13" s="105"/>
      <c r="E13" s="99"/>
      <c r="F13" s="99"/>
      <c r="G13" s="99"/>
      <c r="H13" s="99"/>
      <c r="I13" s="99"/>
      <c r="J13" s="99"/>
      <c r="K13" s="99"/>
      <c r="L13" s="99"/>
      <c r="M13" s="99"/>
      <c r="N13" s="99"/>
    </row>
    <row r="14" spans="1:14" s="50" customFormat="1" ht="24.75" thickTop="1">
      <c r="A14" s="99"/>
      <c r="B14" s="166" t="s">
        <v>792</v>
      </c>
      <c r="C14" s="166"/>
      <c r="D14" s="98"/>
      <c r="E14" s="99"/>
      <c r="F14" s="99"/>
      <c r="G14" s="99"/>
      <c r="H14" s="99"/>
      <c r="I14" s="99"/>
      <c r="J14" s="99"/>
      <c r="K14" s="99"/>
      <c r="L14" s="99"/>
      <c r="M14" s="99"/>
      <c r="N14" s="99"/>
    </row>
    <row r="15" spans="1:14" s="50" customFormat="1" ht="24">
      <c r="A15" s="100" t="s">
        <v>3</v>
      </c>
      <c r="B15" s="100" t="s">
        <v>260</v>
      </c>
      <c r="C15" s="100" t="s">
        <v>234</v>
      </c>
      <c r="D15" s="100" t="s">
        <v>235</v>
      </c>
      <c r="E15" s="99"/>
      <c r="F15" s="99"/>
      <c r="G15" s="99"/>
      <c r="H15" s="99"/>
      <c r="I15" s="99"/>
      <c r="J15" s="99"/>
      <c r="K15" s="99"/>
      <c r="L15" s="99"/>
      <c r="M15" s="99"/>
      <c r="N15" s="99"/>
    </row>
    <row r="16" spans="1:14" s="50" customFormat="1" ht="24">
      <c r="A16" s="106" t="s">
        <v>212</v>
      </c>
      <c r="B16" s="128" t="s">
        <v>212</v>
      </c>
      <c r="C16" s="138" t="s">
        <v>212</v>
      </c>
      <c r="D16" s="106" t="s">
        <v>212</v>
      </c>
      <c r="E16" s="99"/>
      <c r="F16" s="99"/>
      <c r="G16" s="99"/>
      <c r="H16" s="99"/>
      <c r="I16" s="99"/>
      <c r="J16" s="99"/>
      <c r="K16" s="99"/>
      <c r="L16" s="99"/>
      <c r="M16" s="99"/>
      <c r="N16" s="99"/>
    </row>
    <row r="17" spans="1:13" s="50" customFormat="1" ht="24">
      <c r="A17" s="99"/>
      <c r="B17" s="166" t="s">
        <v>793</v>
      </c>
      <c r="C17" s="166"/>
      <c r="D17" s="98"/>
      <c r="E17" s="99"/>
      <c r="F17" s="99"/>
      <c r="G17" s="99"/>
      <c r="H17" s="99"/>
      <c r="I17" s="99"/>
      <c r="J17" s="99"/>
      <c r="K17" s="99"/>
      <c r="L17" s="99"/>
      <c r="M17" s="99"/>
    </row>
    <row r="18" spans="1:14" s="50" customFormat="1" ht="24">
      <c r="A18" s="100" t="s">
        <v>3</v>
      </c>
      <c r="B18" s="100" t="s">
        <v>260</v>
      </c>
      <c r="C18" s="100" t="s">
        <v>234</v>
      </c>
      <c r="D18" s="100" t="s">
        <v>235</v>
      </c>
      <c r="E18" s="99"/>
      <c r="F18" s="99"/>
      <c r="G18" s="99"/>
      <c r="H18" s="99"/>
      <c r="I18" s="99"/>
      <c r="J18" s="99"/>
      <c r="K18" s="99"/>
      <c r="L18" s="99"/>
      <c r="M18" s="99"/>
      <c r="N18" s="99"/>
    </row>
    <row r="19" spans="1:14" s="50" customFormat="1" ht="24">
      <c r="A19" s="101">
        <v>1</v>
      </c>
      <c r="B19" s="102" t="s">
        <v>213</v>
      </c>
      <c r="C19" s="103">
        <v>18.4</v>
      </c>
      <c r="D19" s="121" t="s">
        <v>452</v>
      </c>
      <c r="E19" s="99"/>
      <c r="F19" s="99"/>
      <c r="G19" s="99"/>
      <c r="H19" s="99"/>
      <c r="I19" s="99"/>
      <c r="J19" s="99"/>
      <c r="K19" s="99"/>
      <c r="L19" s="99"/>
      <c r="M19" s="99"/>
      <c r="N19" s="99"/>
    </row>
    <row r="20" spans="1:14" s="50" customFormat="1" ht="24">
      <c r="A20" s="101">
        <v>2</v>
      </c>
      <c r="B20" s="102" t="s">
        <v>214</v>
      </c>
      <c r="C20" s="103">
        <v>74.3</v>
      </c>
      <c r="D20" s="121" t="s">
        <v>453</v>
      </c>
      <c r="E20" s="99"/>
      <c r="F20" s="99"/>
      <c r="G20" s="99"/>
      <c r="H20" s="99"/>
      <c r="I20" s="99"/>
      <c r="J20" s="99"/>
      <c r="K20" s="99"/>
      <c r="L20" s="99"/>
      <c r="M20" s="99"/>
      <c r="N20" s="99"/>
    </row>
    <row r="21" spans="1:14" s="50" customFormat="1" ht="24">
      <c r="A21" s="101">
        <v>3</v>
      </c>
      <c r="B21" s="102" t="s">
        <v>215</v>
      </c>
      <c r="C21" s="103">
        <v>30.4</v>
      </c>
      <c r="D21" s="121" t="s">
        <v>454</v>
      </c>
      <c r="E21" s="99"/>
      <c r="F21" s="99"/>
      <c r="G21" s="99"/>
      <c r="H21" s="99"/>
      <c r="I21" s="99"/>
      <c r="J21" s="99"/>
      <c r="K21" s="99"/>
      <c r="L21" s="99"/>
      <c r="M21" s="99"/>
      <c r="N21" s="99"/>
    </row>
    <row r="22" spans="1:14" s="50" customFormat="1" ht="24">
      <c r="A22" s="101">
        <v>4</v>
      </c>
      <c r="B22" s="102" t="s">
        <v>216</v>
      </c>
      <c r="C22" s="103">
        <v>22.1</v>
      </c>
      <c r="D22" s="121" t="s">
        <v>455</v>
      </c>
      <c r="E22" s="99"/>
      <c r="F22" s="99"/>
      <c r="G22" s="99"/>
      <c r="H22" s="99"/>
      <c r="I22" s="99"/>
      <c r="J22" s="99"/>
      <c r="K22" s="99"/>
      <c r="L22" s="99"/>
      <c r="M22" s="99"/>
      <c r="N22" s="99"/>
    </row>
    <row r="23" spans="1:14" s="50" customFormat="1" ht="24">
      <c r="A23" s="101">
        <v>5</v>
      </c>
      <c r="B23" s="102" t="s">
        <v>217</v>
      </c>
      <c r="C23" s="103">
        <v>18.6</v>
      </c>
      <c r="D23" s="121" t="s">
        <v>456</v>
      </c>
      <c r="E23" s="99"/>
      <c r="F23" s="99"/>
      <c r="G23" s="99"/>
      <c r="H23" s="99"/>
      <c r="I23" s="99"/>
      <c r="J23" s="99"/>
      <c r="K23" s="99"/>
      <c r="L23" s="99"/>
      <c r="M23" s="99"/>
      <c r="N23" s="99"/>
    </row>
    <row r="24" spans="1:14" s="50" customFormat="1" ht="24">
      <c r="A24" s="101">
        <v>6</v>
      </c>
      <c r="B24" s="102" t="s">
        <v>218</v>
      </c>
      <c r="C24" s="103">
        <v>31.9</v>
      </c>
      <c r="D24" s="121" t="s">
        <v>457</v>
      </c>
      <c r="E24" s="99"/>
      <c r="F24" s="99"/>
      <c r="G24" s="99"/>
      <c r="H24" s="99"/>
      <c r="I24" s="99"/>
      <c r="J24" s="99"/>
      <c r="K24" s="99"/>
      <c r="L24" s="99"/>
      <c r="M24" s="99"/>
      <c r="N24" s="99"/>
    </row>
    <row r="25" spans="1:14" s="50" customFormat="1" ht="24">
      <c r="A25" s="101">
        <v>7</v>
      </c>
      <c r="B25" s="102" t="s">
        <v>276</v>
      </c>
      <c r="C25" s="103">
        <v>39.9</v>
      </c>
      <c r="D25" s="121" t="s">
        <v>458</v>
      </c>
      <c r="E25" s="99"/>
      <c r="F25" s="99"/>
      <c r="G25" s="99"/>
      <c r="H25" s="99"/>
      <c r="I25" s="99"/>
      <c r="J25" s="99"/>
      <c r="K25" s="99"/>
      <c r="L25" s="99"/>
      <c r="M25" s="99"/>
      <c r="N25" s="99"/>
    </row>
    <row r="26" spans="1:14" s="50" customFormat="1" ht="24">
      <c r="A26" s="101">
        <v>8</v>
      </c>
      <c r="B26" s="102" t="s">
        <v>225</v>
      </c>
      <c r="C26" s="103">
        <v>65.6</v>
      </c>
      <c r="D26" s="121" t="s">
        <v>459</v>
      </c>
      <c r="E26" s="99"/>
      <c r="F26" s="99"/>
      <c r="G26" s="99"/>
      <c r="H26" s="99"/>
      <c r="I26" s="99"/>
      <c r="J26" s="99"/>
      <c r="K26" s="99"/>
      <c r="L26" s="99"/>
      <c r="M26" s="99"/>
      <c r="N26" s="99"/>
    </row>
    <row r="27" spans="1:14" s="50" customFormat="1" ht="24">
      <c r="A27" s="101">
        <v>9</v>
      </c>
      <c r="B27" s="102" t="s">
        <v>228</v>
      </c>
      <c r="C27" s="103">
        <v>35.3</v>
      </c>
      <c r="D27" s="121" t="s">
        <v>460</v>
      </c>
      <c r="E27" s="99"/>
      <c r="F27" s="99"/>
      <c r="G27" s="99"/>
      <c r="H27" s="99"/>
      <c r="I27" s="99"/>
      <c r="J27" s="99"/>
      <c r="K27" s="99"/>
      <c r="L27" s="99"/>
      <c r="M27" s="99"/>
      <c r="N27" s="99"/>
    </row>
    <row r="28" spans="1:14" s="50" customFormat="1" ht="24">
      <c r="A28" s="101">
        <v>10</v>
      </c>
      <c r="B28" s="102" t="s">
        <v>229</v>
      </c>
      <c r="C28" s="136">
        <v>9.9</v>
      </c>
      <c r="D28" s="121" t="s">
        <v>461</v>
      </c>
      <c r="E28" s="99"/>
      <c r="F28" s="99"/>
      <c r="G28" s="99"/>
      <c r="H28" s="99"/>
      <c r="I28" s="99"/>
      <c r="J28" s="99"/>
      <c r="K28" s="99"/>
      <c r="L28" s="99"/>
      <c r="M28" s="99"/>
      <c r="N28" s="99"/>
    </row>
    <row r="29" spans="1:14" s="50" customFormat="1" ht="24">
      <c r="A29" s="101">
        <v>11</v>
      </c>
      <c r="B29" s="102" t="s">
        <v>230</v>
      </c>
      <c r="C29" s="103">
        <v>35</v>
      </c>
      <c r="D29" s="121" t="s">
        <v>462</v>
      </c>
      <c r="E29" s="99"/>
      <c r="F29" s="99"/>
      <c r="G29" s="99"/>
      <c r="H29" s="99"/>
      <c r="I29" s="99"/>
      <c r="J29" s="99"/>
      <c r="K29" s="99"/>
      <c r="L29" s="99"/>
      <c r="M29" s="99"/>
      <c r="N29" s="99"/>
    </row>
    <row r="30" spans="1:14" s="50" customFormat="1" ht="24">
      <c r="A30" s="101">
        <v>12</v>
      </c>
      <c r="B30" s="102" t="s">
        <v>219</v>
      </c>
      <c r="C30" s="139">
        <v>62.5</v>
      </c>
      <c r="D30" s="121" t="s">
        <v>463</v>
      </c>
      <c r="E30" s="99"/>
      <c r="F30" s="99"/>
      <c r="G30" s="99"/>
      <c r="H30" s="99"/>
      <c r="I30" s="99"/>
      <c r="J30" s="99"/>
      <c r="K30" s="99"/>
      <c r="L30" s="99"/>
      <c r="M30" s="99"/>
      <c r="N30" s="99"/>
    </row>
    <row r="31" spans="1:14" s="50" customFormat="1" ht="24.75" thickBot="1">
      <c r="A31" s="104" t="s">
        <v>184</v>
      </c>
      <c r="B31" s="127"/>
      <c r="C31" s="140">
        <f>SUM(C19:C30)</f>
        <v>443.9</v>
      </c>
      <c r="D31" s="105"/>
      <c r="E31" s="99"/>
      <c r="F31" s="99"/>
      <c r="G31" s="99"/>
      <c r="H31" s="99"/>
      <c r="I31" s="99"/>
      <c r="J31" s="99"/>
      <c r="K31" s="99"/>
      <c r="L31" s="99"/>
      <c r="M31" s="99"/>
      <c r="N31" s="99"/>
    </row>
    <row r="32" spans="1:14" s="50" customFormat="1" ht="24.75" thickTop="1">
      <c r="A32" s="99"/>
      <c r="B32" s="166" t="s">
        <v>794</v>
      </c>
      <c r="C32" s="166"/>
      <c r="D32" s="98"/>
      <c r="E32" s="99"/>
      <c r="F32" s="99"/>
      <c r="G32" s="99"/>
      <c r="H32" s="99"/>
      <c r="I32" s="99"/>
      <c r="J32" s="99"/>
      <c r="K32" s="99"/>
      <c r="L32" s="99"/>
      <c r="M32" s="99"/>
      <c r="N32" s="99"/>
    </row>
    <row r="33" spans="1:14" s="50" customFormat="1" ht="24">
      <c r="A33" s="100" t="s">
        <v>3</v>
      </c>
      <c r="B33" s="100" t="s">
        <v>260</v>
      </c>
      <c r="C33" s="100" t="s">
        <v>234</v>
      </c>
      <c r="D33" s="100" t="s">
        <v>235</v>
      </c>
      <c r="E33" s="99"/>
      <c r="F33" s="99"/>
      <c r="G33" s="99"/>
      <c r="H33" s="99"/>
      <c r="I33" s="99"/>
      <c r="J33" s="99"/>
      <c r="K33" s="99"/>
      <c r="L33" s="99"/>
      <c r="M33" s="99"/>
      <c r="N33" s="99"/>
    </row>
    <row r="34" spans="1:14" s="50" customFormat="1" ht="24">
      <c r="A34" s="101">
        <v>1</v>
      </c>
      <c r="B34" s="102" t="s">
        <v>213</v>
      </c>
      <c r="C34" s="141">
        <v>18.4</v>
      </c>
      <c r="D34" s="121" t="s">
        <v>464</v>
      </c>
      <c r="E34" s="99"/>
      <c r="F34" s="99"/>
      <c r="G34" s="99"/>
      <c r="H34" s="99"/>
      <c r="I34" s="99"/>
      <c r="J34" s="99"/>
      <c r="K34" s="99"/>
      <c r="L34" s="99"/>
      <c r="M34" s="99"/>
      <c r="N34" s="99"/>
    </row>
    <row r="35" spans="1:14" s="50" customFormat="1" ht="24">
      <c r="A35" s="101">
        <v>2</v>
      </c>
      <c r="B35" s="102" t="s">
        <v>214</v>
      </c>
      <c r="C35" s="141">
        <v>74.3</v>
      </c>
      <c r="D35" s="121" t="s">
        <v>465</v>
      </c>
      <c r="E35" s="99"/>
      <c r="F35" s="99"/>
      <c r="G35" s="99"/>
      <c r="H35" s="99"/>
      <c r="I35" s="99"/>
      <c r="J35" s="99"/>
      <c r="K35" s="99"/>
      <c r="L35" s="99"/>
      <c r="M35" s="99"/>
      <c r="N35" s="99"/>
    </row>
    <row r="36" spans="1:14" s="50" customFormat="1" ht="24">
      <c r="A36" s="101">
        <v>3</v>
      </c>
      <c r="B36" s="102" t="s">
        <v>215</v>
      </c>
      <c r="C36" s="141">
        <v>30.4</v>
      </c>
      <c r="D36" s="121" t="s">
        <v>466</v>
      </c>
      <c r="E36" s="99"/>
      <c r="F36" s="99"/>
      <c r="G36" s="99"/>
      <c r="H36" s="99"/>
      <c r="I36" s="99"/>
      <c r="J36" s="99"/>
      <c r="K36" s="99"/>
      <c r="L36" s="99"/>
      <c r="M36" s="99"/>
      <c r="N36" s="99"/>
    </row>
    <row r="37" spans="1:14" s="50" customFormat="1" ht="24">
      <c r="A37" s="101">
        <v>4</v>
      </c>
      <c r="B37" s="102" t="s">
        <v>216</v>
      </c>
      <c r="C37" s="141">
        <v>22.1</v>
      </c>
      <c r="D37" s="121" t="s">
        <v>467</v>
      </c>
      <c r="E37" s="99"/>
      <c r="F37" s="99"/>
      <c r="G37" s="99"/>
      <c r="H37" s="99"/>
      <c r="I37" s="99"/>
      <c r="J37" s="99"/>
      <c r="K37" s="99"/>
      <c r="L37" s="99"/>
      <c r="M37" s="99"/>
      <c r="N37" s="99"/>
    </row>
    <row r="38" spans="1:14" s="50" customFormat="1" ht="24">
      <c r="A38" s="101">
        <v>5</v>
      </c>
      <c r="B38" s="102" t="s">
        <v>217</v>
      </c>
      <c r="C38" s="112">
        <v>18.6</v>
      </c>
      <c r="D38" s="121" t="s">
        <v>468</v>
      </c>
      <c r="E38" s="99"/>
      <c r="F38" s="99"/>
      <c r="G38" s="99"/>
      <c r="H38" s="99"/>
      <c r="I38" s="99"/>
      <c r="J38" s="99"/>
      <c r="K38" s="99"/>
      <c r="L38" s="99"/>
      <c r="M38" s="99"/>
      <c r="N38" s="99"/>
    </row>
    <row r="39" spans="1:14" s="50" customFormat="1" ht="24">
      <c r="A39" s="101">
        <v>6</v>
      </c>
      <c r="B39" s="102" t="s">
        <v>218</v>
      </c>
      <c r="C39" s="112">
        <v>31.9</v>
      </c>
      <c r="D39" s="121" t="s">
        <v>469</v>
      </c>
      <c r="E39" s="99"/>
      <c r="F39" s="99"/>
      <c r="G39" s="99"/>
      <c r="H39" s="99"/>
      <c r="I39" s="99"/>
      <c r="J39" s="99"/>
      <c r="K39" s="99"/>
      <c r="L39" s="99"/>
      <c r="M39" s="99"/>
      <c r="N39" s="99"/>
    </row>
    <row r="40" spans="1:14" s="50" customFormat="1" ht="24">
      <c r="A40" s="101">
        <v>7</v>
      </c>
      <c r="B40" s="102" t="s">
        <v>219</v>
      </c>
      <c r="C40" s="139">
        <v>62.5</v>
      </c>
      <c r="D40" s="121" t="s">
        <v>470</v>
      </c>
      <c r="E40" s="99"/>
      <c r="F40" s="99"/>
      <c r="G40" s="99"/>
      <c r="H40" s="99"/>
      <c r="I40" s="99"/>
      <c r="J40" s="99"/>
      <c r="K40" s="99"/>
      <c r="L40" s="99"/>
      <c r="M40" s="99"/>
      <c r="N40" s="99"/>
    </row>
    <row r="41" spans="1:14" s="50" customFormat="1" ht="24">
      <c r="A41" s="101">
        <v>8</v>
      </c>
      <c r="B41" s="102" t="s">
        <v>250</v>
      </c>
      <c r="C41" s="139">
        <v>25.1</v>
      </c>
      <c r="D41" s="121" t="s">
        <v>471</v>
      </c>
      <c r="E41" s="99"/>
      <c r="F41" s="99"/>
      <c r="G41" s="99"/>
      <c r="H41" s="99"/>
      <c r="I41" s="99"/>
      <c r="J41" s="99"/>
      <c r="K41" s="99"/>
      <c r="L41" s="99"/>
      <c r="M41" s="99"/>
      <c r="N41" s="99"/>
    </row>
    <row r="42" spans="1:14" s="50" customFormat="1" ht="24">
      <c r="A42" s="101">
        <v>9</v>
      </c>
      <c r="B42" s="102" t="s">
        <v>251</v>
      </c>
      <c r="C42" s="139">
        <v>45.1</v>
      </c>
      <c r="D42" s="121" t="s">
        <v>472</v>
      </c>
      <c r="E42" s="99"/>
      <c r="F42" s="99"/>
      <c r="G42" s="99"/>
      <c r="H42" s="99"/>
      <c r="I42" s="99"/>
      <c r="J42" s="99"/>
      <c r="K42" s="99"/>
      <c r="L42" s="99"/>
      <c r="M42" s="99"/>
      <c r="N42" s="99"/>
    </row>
    <row r="43" spans="1:14" s="50" customFormat="1" ht="24">
      <c r="A43" s="101">
        <v>10</v>
      </c>
      <c r="B43" s="102" t="s">
        <v>221</v>
      </c>
      <c r="C43" s="139">
        <v>39.9</v>
      </c>
      <c r="D43" s="121" t="s">
        <v>473</v>
      </c>
      <c r="E43" s="99"/>
      <c r="F43" s="99"/>
      <c r="G43" s="99"/>
      <c r="H43" s="99"/>
      <c r="I43" s="99"/>
      <c r="J43" s="99"/>
      <c r="K43" s="99"/>
      <c r="L43" s="99"/>
      <c r="M43" s="99"/>
      <c r="N43" s="99"/>
    </row>
    <row r="44" spans="1:14" s="50" customFormat="1" ht="24">
      <c r="A44" s="101">
        <v>11</v>
      </c>
      <c r="B44" s="102" t="s">
        <v>225</v>
      </c>
      <c r="C44" s="139">
        <v>65.6</v>
      </c>
      <c r="D44" s="121" t="s">
        <v>459</v>
      </c>
      <c r="E44" s="99"/>
      <c r="F44" s="99"/>
      <c r="G44" s="99"/>
      <c r="H44" s="99"/>
      <c r="I44" s="99"/>
      <c r="J44" s="99"/>
      <c r="K44" s="99"/>
      <c r="L44" s="99"/>
      <c r="M44" s="99"/>
      <c r="N44" s="99"/>
    </row>
    <row r="45" spans="1:14" s="50" customFormat="1" ht="24">
      <c r="A45" s="101">
        <v>12</v>
      </c>
      <c r="B45" s="102" t="s">
        <v>253</v>
      </c>
      <c r="C45" s="139">
        <v>44.8</v>
      </c>
      <c r="D45" s="121" t="s">
        <v>474</v>
      </c>
      <c r="E45" s="99"/>
      <c r="F45" s="99"/>
      <c r="G45" s="99"/>
      <c r="H45" s="99"/>
      <c r="I45" s="99"/>
      <c r="J45" s="99"/>
      <c r="K45" s="99"/>
      <c r="L45" s="99"/>
      <c r="M45" s="99"/>
      <c r="N45" s="99"/>
    </row>
    <row r="46" spans="1:14" s="50" customFormat="1" ht="24">
      <c r="A46" s="101">
        <v>13</v>
      </c>
      <c r="B46" s="102" t="s">
        <v>252</v>
      </c>
      <c r="C46" s="139">
        <v>45.2</v>
      </c>
      <c r="D46" s="121" t="s">
        <v>474</v>
      </c>
      <c r="E46" s="99"/>
      <c r="F46" s="99"/>
      <c r="G46" s="99"/>
      <c r="H46" s="99"/>
      <c r="I46" s="99"/>
      <c r="J46" s="99"/>
      <c r="K46" s="99"/>
      <c r="L46" s="99"/>
      <c r="M46" s="99"/>
      <c r="N46" s="99"/>
    </row>
    <row r="47" spans="1:14" s="50" customFormat="1" ht="24">
      <c r="A47" s="101">
        <v>14</v>
      </c>
      <c r="B47" s="102" t="s">
        <v>257</v>
      </c>
      <c r="C47" s="139">
        <v>25.4</v>
      </c>
      <c r="D47" s="121" t="s">
        <v>475</v>
      </c>
      <c r="E47" s="99"/>
      <c r="F47" s="99"/>
      <c r="G47" s="99"/>
      <c r="H47" s="99"/>
      <c r="I47" s="99"/>
      <c r="J47" s="99"/>
      <c r="K47" s="99"/>
      <c r="L47" s="99"/>
      <c r="M47" s="99"/>
      <c r="N47" s="99"/>
    </row>
    <row r="48" spans="1:14" s="50" customFormat="1" ht="24">
      <c r="A48" s="101">
        <v>15</v>
      </c>
      <c r="B48" s="102" t="s">
        <v>228</v>
      </c>
      <c r="C48" s="103">
        <v>35.3</v>
      </c>
      <c r="D48" s="121" t="s">
        <v>460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</row>
    <row r="49" spans="1:14" s="50" customFormat="1" ht="24">
      <c r="A49" s="113">
        <v>16</v>
      </c>
      <c r="B49" s="129" t="s">
        <v>229</v>
      </c>
      <c r="C49" s="142">
        <v>9.9</v>
      </c>
      <c r="D49" s="123" t="s">
        <v>461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</row>
    <row r="50" spans="1:14" s="50" customFormat="1" ht="24">
      <c r="A50" s="101">
        <v>17</v>
      </c>
      <c r="B50" s="102" t="s">
        <v>230</v>
      </c>
      <c r="C50" s="103">
        <v>35</v>
      </c>
      <c r="D50" s="121" t="s">
        <v>462</v>
      </c>
      <c r="E50" s="99"/>
      <c r="F50" s="99"/>
      <c r="G50" s="99"/>
      <c r="H50" s="99"/>
      <c r="I50" s="99"/>
      <c r="J50" s="99"/>
      <c r="K50" s="99"/>
      <c r="L50" s="99"/>
      <c r="M50" s="99"/>
      <c r="N50" s="99"/>
    </row>
    <row r="51" spans="1:14" s="50" customFormat="1" ht="24">
      <c r="A51" s="101">
        <v>18</v>
      </c>
      <c r="B51" s="102" t="s">
        <v>258</v>
      </c>
      <c r="C51" s="139">
        <v>12.3</v>
      </c>
      <c r="D51" s="121" t="s">
        <v>476</v>
      </c>
      <c r="E51" s="99"/>
      <c r="F51" s="99"/>
      <c r="G51" s="99"/>
      <c r="H51" s="99"/>
      <c r="I51" s="99"/>
      <c r="J51" s="99"/>
      <c r="K51" s="99"/>
      <c r="L51" s="99"/>
      <c r="M51" s="99"/>
      <c r="N51" s="99"/>
    </row>
    <row r="52" spans="1:14" s="50" customFormat="1" ht="24">
      <c r="A52" s="101">
        <v>19</v>
      </c>
      <c r="B52" s="102" t="s">
        <v>182</v>
      </c>
      <c r="C52" s="143">
        <v>116.5</v>
      </c>
      <c r="D52" s="121" t="s">
        <v>477</v>
      </c>
      <c r="E52" s="99"/>
      <c r="F52" s="99"/>
      <c r="G52" s="99"/>
      <c r="H52" s="99"/>
      <c r="I52" s="99"/>
      <c r="J52" s="99"/>
      <c r="K52" s="99"/>
      <c r="L52" s="99"/>
      <c r="M52" s="99"/>
      <c r="N52" s="99"/>
    </row>
    <row r="53" spans="1:14" s="50" customFormat="1" ht="24.75" thickBot="1">
      <c r="A53" s="167" t="s">
        <v>184</v>
      </c>
      <c r="B53" s="168"/>
      <c r="C53" s="140">
        <f>SUM(C34:C52)</f>
        <v>758.2999999999998</v>
      </c>
      <c r="D53" s="150"/>
      <c r="E53" s="99"/>
      <c r="F53" s="99"/>
      <c r="G53" s="99"/>
      <c r="H53" s="99"/>
      <c r="I53" s="99"/>
      <c r="J53" s="99"/>
      <c r="K53" s="99"/>
      <c r="L53" s="99"/>
      <c r="M53" s="99"/>
      <c r="N53" s="99"/>
    </row>
    <row r="54" spans="1:14" s="50" customFormat="1" ht="24.75" thickTop="1">
      <c r="A54" s="108"/>
      <c r="B54" s="119"/>
      <c r="C54" s="144"/>
      <c r="D54" s="111"/>
      <c r="E54" s="99"/>
      <c r="F54" s="99"/>
      <c r="G54" s="99"/>
      <c r="H54" s="99"/>
      <c r="I54" s="99"/>
      <c r="J54" s="99"/>
      <c r="K54" s="99"/>
      <c r="L54" s="99"/>
      <c r="M54" s="99"/>
      <c r="N54" s="99"/>
    </row>
    <row r="55" spans="1:14" s="50" customFormat="1" ht="24">
      <c r="A55" s="108"/>
      <c r="B55" s="119"/>
      <c r="C55" s="144"/>
      <c r="D55" s="111"/>
      <c r="E55" s="99"/>
      <c r="F55" s="99"/>
      <c r="G55" s="99"/>
      <c r="H55" s="99"/>
      <c r="I55" s="99"/>
      <c r="J55" s="99"/>
      <c r="K55" s="99"/>
      <c r="L55" s="99"/>
      <c r="M55" s="99"/>
      <c r="N55" s="99"/>
    </row>
    <row r="56" spans="1:14" s="50" customFormat="1" ht="24">
      <c r="A56" s="108"/>
      <c r="B56" s="119"/>
      <c r="C56" s="144"/>
      <c r="D56" s="111"/>
      <c r="E56" s="99"/>
      <c r="F56" s="99"/>
      <c r="G56" s="99"/>
      <c r="H56" s="99"/>
      <c r="I56" s="99"/>
      <c r="J56" s="99"/>
      <c r="K56" s="99"/>
      <c r="L56" s="99"/>
      <c r="M56" s="99"/>
      <c r="N56" s="99"/>
    </row>
    <row r="57" spans="1:14" s="50" customFormat="1" ht="24">
      <c r="A57" s="108"/>
      <c r="B57" s="119"/>
      <c r="C57" s="144"/>
      <c r="D57" s="111"/>
      <c r="E57" s="99"/>
      <c r="F57" s="99"/>
      <c r="G57" s="99"/>
      <c r="H57" s="99"/>
      <c r="I57" s="99"/>
      <c r="J57" s="99"/>
      <c r="K57" s="99"/>
      <c r="L57" s="99"/>
      <c r="M57" s="99"/>
      <c r="N57" s="99"/>
    </row>
    <row r="58" spans="1:14" s="50" customFormat="1" ht="24">
      <c r="A58" s="108"/>
      <c r="B58" s="119"/>
      <c r="C58" s="144"/>
      <c r="D58" s="111"/>
      <c r="E58" s="99"/>
      <c r="F58" s="99"/>
      <c r="G58" s="99"/>
      <c r="H58" s="99"/>
      <c r="I58" s="99"/>
      <c r="J58" s="99"/>
      <c r="K58" s="99"/>
      <c r="L58" s="99"/>
      <c r="M58" s="99"/>
      <c r="N58" s="99"/>
    </row>
    <row r="59" spans="1:14" s="50" customFormat="1" ht="24">
      <c r="A59" s="108"/>
      <c r="B59" s="119"/>
      <c r="C59" s="144"/>
      <c r="D59" s="111"/>
      <c r="E59" s="99"/>
      <c r="F59" s="99"/>
      <c r="G59" s="99"/>
      <c r="H59" s="99"/>
      <c r="I59" s="99"/>
      <c r="J59" s="99"/>
      <c r="K59" s="99"/>
      <c r="L59" s="99"/>
      <c r="M59" s="99"/>
      <c r="N59" s="99"/>
    </row>
    <row r="60" spans="1:14" s="50" customFormat="1" ht="24">
      <c r="A60" s="108"/>
      <c r="B60" s="119"/>
      <c r="C60" s="144"/>
      <c r="D60" s="111"/>
      <c r="E60" s="99"/>
      <c r="F60" s="99"/>
      <c r="G60" s="99"/>
      <c r="H60" s="99"/>
      <c r="I60" s="99"/>
      <c r="J60" s="99"/>
      <c r="K60" s="99"/>
      <c r="L60" s="99"/>
      <c r="M60" s="99"/>
      <c r="N60" s="99"/>
    </row>
    <row r="61" spans="1:14" s="50" customFormat="1" ht="24">
      <c r="A61" s="108"/>
      <c r="B61" s="119"/>
      <c r="C61" s="144"/>
      <c r="D61" s="111"/>
      <c r="E61" s="99"/>
      <c r="F61" s="99"/>
      <c r="G61" s="99"/>
      <c r="H61" s="99"/>
      <c r="I61" s="99"/>
      <c r="J61" s="99"/>
      <c r="K61" s="99"/>
      <c r="L61" s="99"/>
      <c r="M61" s="99"/>
      <c r="N61" s="99"/>
    </row>
    <row r="62" spans="1:14" s="50" customFormat="1" ht="24">
      <c r="A62" s="108"/>
      <c r="B62" s="119"/>
      <c r="C62" s="144"/>
      <c r="D62" s="111"/>
      <c r="E62" s="99"/>
      <c r="F62" s="99"/>
      <c r="G62" s="99"/>
      <c r="H62" s="99"/>
      <c r="I62" s="99"/>
      <c r="J62" s="99"/>
      <c r="K62" s="99"/>
      <c r="L62" s="99"/>
      <c r="M62" s="99"/>
      <c r="N62" s="99"/>
    </row>
    <row r="63" spans="1:14" s="50" customFormat="1" ht="24">
      <c r="A63" s="109"/>
      <c r="B63" s="171" t="s">
        <v>795</v>
      </c>
      <c r="C63" s="171"/>
      <c r="D63" s="120"/>
      <c r="E63" s="99"/>
      <c r="F63" s="99"/>
      <c r="G63" s="99"/>
      <c r="H63" s="99"/>
      <c r="I63" s="99"/>
      <c r="J63" s="99"/>
      <c r="K63" s="99"/>
      <c r="L63" s="99"/>
      <c r="M63" s="99"/>
      <c r="N63" s="99"/>
    </row>
    <row r="64" spans="1:14" s="50" customFormat="1" ht="24">
      <c r="A64" s="100" t="s">
        <v>3</v>
      </c>
      <c r="B64" s="100" t="s">
        <v>260</v>
      </c>
      <c r="C64" s="100" t="s">
        <v>234</v>
      </c>
      <c r="D64" s="100" t="s">
        <v>235</v>
      </c>
      <c r="E64" s="99"/>
      <c r="F64" s="99"/>
      <c r="G64" s="99"/>
      <c r="H64" s="99"/>
      <c r="I64" s="99"/>
      <c r="J64" s="99"/>
      <c r="K64" s="99"/>
      <c r="L64" s="99"/>
      <c r="M64" s="99"/>
      <c r="N64" s="99"/>
    </row>
    <row r="65" spans="1:14" s="50" customFormat="1" ht="24">
      <c r="A65" s="121">
        <v>1</v>
      </c>
      <c r="B65" s="115" t="s">
        <v>213</v>
      </c>
      <c r="C65" s="103">
        <v>18.4</v>
      </c>
      <c r="D65" s="122" t="s">
        <v>478</v>
      </c>
      <c r="E65" s="99"/>
      <c r="F65" s="99"/>
      <c r="G65" s="99"/>
      <c r="H65" s="99"/>
      <c r="I65" s="99"/>
      <c r="J65" s="99"/>
      <c r="K65" s="99"/>
      <c r="L65" s="99"/>
      <c r="M65" s="99"/>
      <c r="N65" s="99"/>
    </row>
    <row r="66" spans="1:14" s="50" customFormat="1" ht="24">
      <c r="A66" s="121">
        <v>2</v>
      </c>
      <c r="B66" s="115" t="s">
        <v>214</v>
      </c>
      <c r="C66" s="141">
        <v>74.3</v>
      </c>
      <c r="D66" s="122" t="s">
        <v>479</v>
      </c>
      <c r="E66" s="99"/>
      <c r="F66" s="99"/>
      <c r="G66" s="99"/>
      <c r="H66" s="99"/>
      <c r="I66" s="99"/>
      <c r="J66" s="99"/>
      <c r="K66" s="99"/>
      <c r="L66" s="99"/>
      <c r="M66" s="99"/>
      <c r="N66" s="99"/>
    </row>
    <row r="67" spans="1:14" s="50" customFormat="1" ht="24">
      <c r="A67" s="121">
        <v>3</v>
      </c>
      <c r="B67" s="115" t="s">
        <v>215</v>
      </c>
      <c r="C67" s="141">
        <v>30.4</v>
      </c>
      <c r="D67" s="122" t="s">
        <v>480</v>
      </c>
      <c r="E67" s="99"/>
      <c r="F67" s="99"/>
      <c r="G67" s="99"/>
      <c r="H67" s="99"/>
      <c r="I67" s="99"/>
      <c r="J67" s="99"/>
      <c r="K67" s="99"/>
      <c r="L67" s="99"/>
      <c r="M67" s="99"/>
      <c r="N67" s="99"/>
    </row>
    <row r="68" spans="1:14" s="50" customFormat="1" ht="24">
      <c r="A68" s="121">
        <v>4</v>
      </c>
      <c r="B68" s="115" t="s">
        <v>216</v>
      </c>
      <c r="C68" s="112">
        <v>22.1</v>
      </c>
      <c r="D68" s="122" t="s">
        <v>481</v>
      </c>
      <c r="E68" s="99"/>
      <c r="F68" s="99"/>
      <c r="G68" s="99"/>
      <c r="H68" s="99"/>
      <c r="I68" s="99"/>
      <c r="J68" s="99"/>
      <c r="K68" s="99"/>
      <c r="L68" s="99"/>
      <c r="M68" s="99"/>
      <c r="N68" s="99"/>
    </row>
    <row r="69" spans="1:14" s="50" customFormat="1" ht="24">
      <c r="A69" s="121">
        <v>5</v>
      </c>
      <c r="B69" s="115" t="s">
        <v>293</v>
      </c>
      <c r="C69" s="139">
        <v>48.3</v>
      </c>
      <c r="D69" s="122" t="s">
        <v>482</v>
      </c>
      <c r="E69" s="99"/>
      <c r="F69" s="99"/>
      <c r="G69" s="99"/>
      <c r="H69" s="99"/>
      <c r="I69" s="99"/>
      <c r="J69" s="99"/>
      <c r="K69" s="99"/>
      <c r="L69" s="99"/>
      <c r="M69" s="99"/>
      <c r="N69" s="99"/>
    </row>
    <row r="70" spans="1:14" s="50" customFormat="1" ht="24">
      <c r="A70" s="121">
        <v>6</v>
      </c>
      <c r="B70" s="115" t="s">
        <v>295</v>
      </c>
      <c r="C70" s="139">
        <v>26.4</v>
      </c>
      <c r="D70" s="122" t="s">
        <v>483</v>
      </c>
      <c r="E70" s="99"/>
      <c r="F70" s="99"/>
      <c r="G70" s="99"/>
      <c r="H70" s="99"/>
      <c r="I70" s="99"/>
      <c r="J70" s="99"/>
      <c r="K70" s="99"/>
      <c r="L70" s="99"/>
      <c r="M70" s="99"/>
      <c r="N70" s="99"/>
    </row>
    <row r="71" spans="1:14" s="50" customFormat="1" ht="24">
      <c r="A71" s="121">
        <v>7</v>
      </c>
      <c r="B71" s="115" t="s">
        <v>300</v>
      </c>
      <c r="C71" s="139">
        <v>46.6</v>
      </c>
      <c r="D71" s="122" t="s">
        <v>484</v>
      </c>
      <c r="E71" s="99"/>
      <c r="F71" s="99"/>
      <c r="G71" s="99"/>
      <c r="H71" s="99"/>
      <c r="I71" s="99"/>
      <c r="J71" s="99"/>
      <c r="K71" s="99"/>
      <c r="L71" s="99"/>
      <c r="M71" s="99"/>
      <c r="N71" s="99"/>
    </row>
    <row r="72" spans="1:14" s="50" customFormat="1" ht="24">
      <c r="A72" s="121">
        <v>8</v>
      </c>
      <c r="B72" s="115" t="s">
        <v>217</v>
      </c>
      <c r="C72" s="139">
        <v>18.6</v>
      </c>
      <c r="D72" s="122" t="s">
        <v>485</v>
      </c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50" customFormat="1" ht="24">
      <c r="A73" s="123">
        <v>9</v>
      </c>
      <c r="B73" s="130" t="s">
        <v>218</v>
      </c>
      <c r="C73" s="139">
        <v>31.9</v>
      </c>
      <c r="D73" s="124" t="s">
        <v>486</v>
      </c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50" customFormat="1" ht="24">
      <c r="A74" s="121">
        <v>10</v>
      </c>
      <c r="B74" s="115" t="s">
        <v>65</v>
      </c>
      <c r="C74" s="103">
        <v>18.6</v>
      </c>
      <c r="D74" s="122" t="s">
        <v>488</v>
      </c>
      <c r="E74" s="99"/>
      <c r="F74" s="99"/>
      <c r="G74" s="99"/>
      <c r="H74" s="99"/>
      <c r="I74" s="99"/>
      <c r="J74" s="99"/>
      <c r="K74" s="99"/>
      <c r="L74" s="99"/>
      <c r="M74" s="99"/>
      <c r="N74" s="99"/>
    </row>
    <row r="75" spans="1:14" s="50" customFormat="1" ht="24">
      <c r="A75" s="121">
        <v>11</v>
      </c>
      <c r="B75" s="115" t="s">
        <v>305</v>
      </c>
      <c r="C75" s="103">
        <v>15.5</v>
      </c>
      <c r="D75" s="122" t="s">
        <v>489</v>
      </c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s="50" customFormat="1" ht="24">
      <c r="A76" s="123">
        <v>12</v>
      </c>
      <c r="B76" s="115" t="s">
        <v>308</v>
      </c>
      <c r="C76" s="139">
        <v>20.2</v>
      </c>
      <c r="D76" s="122" t="s">
        <v>490</v>
      </c>
      <c r="E76" s="116"/>
      <c r="F76" s="116"/>
      <c r="G76" s="99"/>
      <c r="H76" s="99"/>
      <c r="I76" s="99"/>
      <c r="J76" s="99"/>
      <c r="K76" s="99"/>
      <c r="L76" s="99"/>
      <c r="M76" s="99"/>
      <c r="N76" s="99"/>
    </row>
    <row r="77" spans="1:14" s="50" customFormat="1" ht="24">
      <c r="A77" s="121">
        <v>13</v>
      </c>
      <c r="B77" s="115" t="s">
        <v>250</v>
      </c>
      <c r="C77" s="139">
        <v>25.1</v>
      </c>
      <c r="D77" s="122" t="s">
        <v>491</v>
      </c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s="50" customFormat="1" ht="24">
      <c r="A78" s="121">
        <v>14</v>
      </c>
      <c r="B78" s="115" t="s">
        <v>312</v>
      </c>
      <c r="C78" s="141">
        <v>44.5</v>
      </c>
      <c r="D78" s="122" t="s">
        <v>492</v>
      </c>
      <c r="E78" s="99"/>
      <c r="F78" s="99"/>
      <c r="G78" s="99"/>
      <c r="H78" s="99"/>
      <c r="I78" s="99"/>
      <c r="J78" s="99"/>
      <c r="K78" s="99"/>
      <c r="L78" s="99"/>
      <c r="M78" s="99"/>
      <c r="N78" s="99"/>
    </row>
    <row r="79" spans="1:14" s="50" customFormat="1" ht="24">
      <c r="A79" s="123">
        <v>15</v>
      </c>
      <c r="B79" s="115" t="s">
        <v>219</v>
      </c>
      <c r="C79" s="141">
        <v>62.5</v>
      </c>
      <c r="D79" s="122" t="s">
        <v>494</v>
      </c>
      <c r="E79" s="99"/>
      <c r="F79" s="99"/>
      <c r="G79" s="99"/>
      <c r="H79" s="99"/>
      <c r="I79" s="99"/>
      <c r="J79" s="99"/>
      <c r="K79" s="99"/>
      <c r="L79" s="99"/>
      <c r="M79" s="99"/>
      <c r="N79" s="99"/>
    </row>
    <row r="80" spans="1:14" s="50" customFormat="1" ht="24">
      <c r="A80" s="121">
        <v>16</v>
      </c>
      <c r="B80" s="115" t="s">
        <v>318</v>
      </c>
      <c r="C80" s="141">
        <v>31.1</v>
      </c>
      <c r="D80" s="122" t="s">
        <v>495</v>
      </c>
      <c r="E80" s="99"/>
      <c r="F80" s="99"/>
      <c r="G80" s="99"/>
      <c r="H80" s="99"/>
      <c r="I80" s="99"/>
      <c r="J80" s="99"/>
      <c r="K80" s="99"/>
      <c r="L80" s="99"/>
      <c r="M80" s="99"/>
      <c r="N80" s="99"/>
    </row>
    <row r="81" spans="1:14" s="50" customFormat="1" ht="24">
      <c r="A81" s="123">
        <v>17</v>
      </c>
      <c r="B81" s="115" t="s">
        <v>319</v>
      </c>
      <c r="C81" s="112">
        <v>53.3</v>
      </c>
      <c r="D81" s="122" t="s">
        <v>496</v>
      </c>
      <c r="E81" s="99"/>
      <c r="F81" s="99"/>
      <c r="G81" s="99"/>
      <c r="H81" s="99"/>
      <c r="I81" s="99"/>
      <c r="J81" s="99"/>
      <c r="K81" s="99"/>
      <c r="L81" s="99"/>
      <c r="M81" s="99"/>
      <c r="N81" s="99"/>
    </row>
    <row r="82" spans="1:14" s="50" customFormat="1" ht="24">
      <c r="A82" s="121">
        <v>18</v>
      </c>
      <c r="B82" s="115" t="s">
        <v>251</v>
      </c>
      <c r="C82" s="112">
        <v>45.1</v>
      </c>
      <c r="D82" s="122" t="s">
        <v>497</v>
      </c>
      <c r="E82" s="99"/>
      <c r="F82" s="99"/>
      <c r="G82" s="99"/>
      <c r="H82" s="99"/>
      <c r="I82" s="99"/>
      <c r="J82" s="99"/>
      <c r="K82" s="99"/>
      <c r="L82" s="99"/>
      <c r="M82" s="99"/>
      <c r="N82" s="99"/>
    </row>
    <row r="83" spans="1:14" s="50" customFormat="1" ht="24">
      <c r="A83" s="123">
        <v>19</v>
      </c>
      <c r="B83" s="115" t="s">
        <v>25</v>
      </c>
      <c r="C83" s="112">
        <v>29.7</v>
      </c>
      <c r="D83" s="122" t="s">
        <v>498</v>
      </c>
      <c r="E83" s="99"/>
      <c r="F83" s="99"/>
      <c r="G83" s="99"/>
      <c r="H83" s="99"/>
      <c r="I83" s="99"/>
      <c r="J83" s="99"/>
      <c r="K83" s="99"/>
      <c r="L83" s="99"/>
      <c r="M83" s="99"/>
      <c r="N83" s="99"/>
    </row>
    <row r="84" spans="1:14" s="50" customFormat="1" ht="24">
      <c r="A84" s="121">
        <v>20</v>
      </c>
      <c r="B84" s="115" t="s">
        <v>221</v>
      </c>
      <c r="C84" s="139">
        <v>39.9</v>
      </c>
      <c r="D84" s="122" t="s">
        <v>499</v>
      </c>
      <c r="E84" s="99"/>
      <c r="F84" s="99"/>
      <c r="G84" s="99"/>
      <c r="H84" s="99"/>
      <c r="I84" s="99"/>
      <c r="J84" s="99"/>
      <c r="K84" s="99"/>
      <c r="L84" s="99"/>
      <c r="M84" s="99"/>
      <c r="N84" s="99"/>
    </row>
    <row r="85" spans="1:14" s="50" customFormat="1" ht="24">
      <c r="A85" s="123">
        <v>21</v>
      </c>
      <c r="B85" s="115" t="s">
        <v>331</v>
      </c>
      <c r="C85" s="139">
        <v>55</v>
      </c>
      <c r="D85" s="122" t="s">
        <v>504</v>
      </c>
      <c r="E85" s="99"/>
      <c r="F85" s="99"/>
      <c r="G85" s="99"/>
      <c r="H85" s="99"/>
      <c r="I85" s="99"/>
      <c r="J85" s="99"/>
      <c r="K85" s="99"/>
      <c r="L85" s="99"/>
      <c r="M85" s="99"/>
      <c r="N85" s="99"/>
    </row>
    <row r="86" spans="1:14" s="50" customFormat="1" ht="24">
      <c r="A86" s="121">
        <v>22</v>
      </c>
      <c r="B86" s="115" t="s">
        <v>332</v>
      </c>
      <c r="C86" s="139">
        <v>16.3</v>
      </c>
      <c r="D86" s="122" t="s">
        <v>505</v>
      </c>
      <c r="E86" s="99"/>
      <c r="F86" s="99"/>
      <c r="G86" s="99"/>
      <c r="H86" s="99"/>
      <c r="I86" s="99"/>
      <c r="J86" s="99"/>
      <c r="K86" s="99"/>
      <c r="L86" s="99"/>
      <c r="M86" s="99"/>
      <c r="N86" s="99"/>
    </row>
    <row r="87" spans="1:14" s="50" customFormat="1" ht="24">
      <c r="A87" s="123">
        <v>23</v>
      </c>
      <c r="B87" s="115" t="s">
        <v>225</v>
      </c>
      <c r="C87" s="141">
        <v>65.6</v>
      </c>
      <c r="D87" s="122" t="s">
        <v>509</v>
      </c>
      <c r="E87" s="99"/>
      <c r="F87" s="99"/>
      <c r="G87" s="99"/>
      <c r="H87" s="99"/>
      <c r="I87" s="99"/>
      <c r="J87" s="99"/>
      <c r="K87" s="99"/>
      <c r="L87" s="99"/>
      <c r="M87" s="99"/>
      <c r="N87" s="99"/>
    </row>
    <row r="88" spans="1:14" s="50" customFormat="1" ht="24">
      <c r="A88" s="121">
        <v>24</v>
      </c>
      <c r="B88" s="115" t="s">
        <v>386</v>
      </c>
      <c r="C88" s="141">
        <v>27.5</v>
      </c>
      <c r="D88" s="122" t="s">
        <v>510</v>
      </c>
      <c r="E88" s="99"/>
      <c r="F88" s="99"/>
      <c r="G88" s="99"/>
      <c r="H88" s="99"/>
      <c r="I88" s="99"/>
      <c r="J88" s="99"/>
      <c r="K88" s="99"/>
      <c r="L88" s="99"/>
      <c r="M88" s="99"/>
      <c r="N88" s="99"/>
    </row>
    <row r="89" spans="1:14" s="50" customFormat="1" ht="24">
      <c r="A89" s="123">
        <v>25</v>
      </c>
      <c r="B89" s="115" t="s">
        <v>337</v>
      </c>
      <c r="C89" s="141">
        <v>39</v>
      </c>
      <c r="D89" s="122" t="s">
        <v>511</v>
      </c>
      <c r="E89" s="99"/>
      <c r="F89" s="99"/>
      <c r="G89" s="99"/>
      <c r="H89" s="99"/>
      <c r="I89" s="99"/>
      <c r="J89" s="99"/>
      <c r="K89" s="99"/>
      <c r="L89" s="99"/>
      <c r="M89" s="99"/>
      <c r="N89" s="99"/>
    </row>
    <row r="90" spans="1:14" s="50" customFormat="1" ht="24">
      <c r="A90" s="121">
        <v>26</v>
      </c>
      <c r="B90" s="115" t="s">
        <v>338</v>
      </c>
      <c r="C90" s="141">
        <v>44.8</v>
      </c>
      <c r="D90" s="122" t="s">
        <v>512</v>
      </c>
      <c r="E90" s="99"/>
      <c r="F90" s="99"/>
      <c r="G90" s="99"/>
      <c r="H90" s="99"/>
      <c r="I90" s="99"/>
      <c r="J90" s="99"/>
      <c r="K90" s="99"/>
      <c r="L90" s="99"/>
      <c r="M90" s="99"/>
      <c r="N90" s="99"/>
    </row>
    <row r="91" spans="1:14" s="50" customFormat="1" ht="24">
      <c r="A91" s="123">
        <v>27</v>
      </c>
      <c r="B91" s="115" t="s">
        <v>252</v>
      </c>
      <c r="C91" s="141">
        <v>45.2</v>
      </c>
      <c r="D91" s="122" t="s">
        <v>513</v>
      </c>
      <c r="E91" s="99"/>
      <c r="F91" s="99"/>
      <c r="G91" s="99"/>
      <c r="H91" s="99"/>
      <c r="I91" s="99"/>
      <c r="J91" s="99"/>
      <c r="K91" s="99"/>
      <c r="L91" s="99"/>
      <c r="M91" s="99"/>
      <c r="N91" s="99"/>
    </row>
    <row r="92" spans="1:14" s="50" customFormat="1" ht="24">
      <c r="A92" s="121">
        <v>28</v>
      </c>
      <c r="B92" s="115" t="s">
        <v>342</v>
      </c>
      <c r="C92" s="141">
        <v>33.4</v>
      </c>
      <c r="D92" s="122" t="s">
        <v>514</v>
      </c>
      <c r="E92" s="99"/>
      <c r="F92" s="99"/>
      <c r="G92" s="99"/>
      <c r="H92" s="99"/>
      <c r="I92" s="99"/>
      <c r="J92" s="99"/>
      <c r="K92" s="99"/>
      <c r="L92" s="99"/>
      <c r="M92" s="99"/>
      <c r="N92" s="99"/>
    </row>
    <row r="93" spans="1:14" s="44" customFormat="1" ht="24">
      <c r="A93" s="109"/>
      <c r="B93" s="119"/>
      <c r="C93" s="141">
        <f>SUM(C65:C92)</f>
        <v>1029.3</v>
      </c>
      <c r="D93" s="109"/>
      <c r="E93" s="114"/>
      <c r="F93" s="114"/>
      <c r="G93" s="114"/>
      <c r="H93" s="114"/>
      <c r="I93" s="114"/>
      <c r="J93" s="114"/>
      <c r="K93" s="114"/>
      <c r="L93" s="114"/>
      <c r="M93" s="114"/>
      <c r="N93" s="114"/>
    </row>
    <row r="94" spans="1:14" s="50" customFormat="1" ht="24">
      <c r="A94" s="109"/>
      <c r="B94" s="171" t="s">
        <v>795</v>
      </c>
      <c r="C94" s="171"/>
      <c r="D94" s="120"/>
      <c r="E94" s="99"/>
      <c r="F94" s="99"/>
      <c r="G94" s="99"/>
      <c r="H94" s="99"/>
      <c r="I94" s="99"/>
      <c r="J94" s="99"/>
      <c r="K94" s="99"/>
      <c r="L94" s="99"/>
      <c r="M94" s="99"/>
      <c r="N94" s="99"/>
    </row>
    <row r="95" spans="1:14" s="50" customFormat="1" ht="24">
      <c r="A95" s="100" t="s">
        <v>3</v>
      </c>
      <c r="B95" s="100" t="s">
        <v>260</v>
      </c>
      <c r="C95" s="100" t="s">
        <v>234</v>
      </c>
      <c r="D95" s="100" t="s">
        <v>235</v>
      </c>
      <c r="E95" s="99"/>
      <c r="F95" s="99"/>
      <c r="G95" s="99"/>
      <c r="H95" s="99"/>
      <c r="I95" s="99"/>
      <c r="J95" s="99"/>
      <c r="K95" s="99"/>
      <c r="L95" s="99"/>
      <c r="M95" s="99"/>
      <c r="N95" s="99"/>
    </row>
    <row r="96" spans="1:14" s="50" customFormat="1" ht="24">
      <c r="A96" s="123">
        <v>29</v>
      </c>
      <c r="B96" s="130" t="s">
        <v>344</v>
      </c>
      <c r="C96" s="118">
        <v>64.2</v>
      </c>
      <c r="D96" s="124" t="s">
        <v>516</v>
      </c>
      <c r="E96" s="99"/>
      <c r="F96" s="99"/>
      <c r="G96" s="99"/>
      <c r="H96" s="99"/>
      <c r="I96" s="99"/>
      <c r="J96" s="99"/>
      <c r="K96" s="99"/>
      <c r="L96" s="99"/>
      <c r="M96" s="99"/>
      <c r="N96" s="99"/>
    </row>
    <row r="97" spans="1:14" s="50" customFormat="1" ht="24">
      <c r="A97" s="121">
        <v>30</v>
      </c>
      <c r="B97" s="115" t="s">
        <v>345</v>
      </c>
      <c r="C97" s="139">
        <v>44.9</v>
      </c>
      <c r="D97" s="122" t="s">
        <v>518</v>
      </c>
      <c r="E97" s="99"/>
      <c r="F97" s="99"/>
      <c r="G97" s="99"/>
      <c r="H97" s="99"/>
      <c r="I97" s="99"/>
      <c r="J97" s="99"/>
      <c r="K97" s="99"/>
      <c r="L97" s="99"/>
      <c r="M97" s="99"/>
      <c r="N97" s="99"/>
    </row>
    <row r="98" spans="1:14" s="50" customFormat="1" ht="24">
      <c r="A98" s="123">
        <v>31</v>
      </c>
      <c r="B98" s="115" t="s">
        <v>257</v>
      </c>
      <c r="C98" s="139">
        <v>25.4</v>
      </c>
      <c r="D98" s="122" t="s">
        <v>519</v>
      </c>
      <c r="E98" s="99"/>
      <c r="F98" s="99"/>
      <c r="G98" s="99"/>
      <c r="H98" s="99"/>
      <c r="I98" s="99"/>
      <c r="J98" s="99"/>
      <c r="K98" s="99"/>
      <c r="L98" s="99"/>
      <c r="M98" s="99"/>
      <c r="N98" s="99"/>
    </row>
    <row r="99" spans="1:14" s="50" customFormat="1" ht="21">
      <c r="A99" s="121">
        <v>32</v>
      </c>
      <c r="B99" s="115" t="s">
        <v>348</v>
      </c>
      <c r="C99" s="139">
        <v>38.9</v>
      </c>
      <c r="D99" s="122" t="s">
        <v>520</v>
      </c>
      <c r="E99" s="99"/>
      <c r="F99" s="99"/>
      <c r="G99" s="99"/>
      <c r="H99" s="99"/>
      <c r="I99" s="99"/>
      <c r="J99" s="99"/>
      <c r="K99" s="99"/>
      <c r="L99" s="99"/>
      <c r="M99" s="99"/>
      <c r="N99" s="99"/>
    </row>
    <row r="100" spans="1:14" s="50" customFormat="1" ht="21">
      <c r="A100" s="123">
        <v>33</v>
      </c>
      <c r="B100" s="115" t="s">
        <v>404</v>
      </c>
      <c r="C100" s="139">
        <v>62.5</v>
      </c>
      <c r="D100" s="122" t="s">
        <v>522</v>
      </c>
      <c r="E100" s="99"/>
      <c r="F100" s="99"/>
      <c r="G100" s="99"/>
      <c r="H100" s="99"/>
      <c r="I100" s="99"/>
      <c r="J100" s="99"/>
      <c r="K100" s="99"/>
      <c r="L100" s="99"/>
      <c r="M100" s="99"/>
      <c r="N100" s="99"/>
    </row>
    <row r="101" spans="1:14" s="50" customFormat="1" ht="21">
      <c r="A101" s="121">
        <v>34</v>
      </c>
      <c r="B101" s="115" t="s">
        <v>352</v>
      </c>
      <c r="C101" s="139">
        <v>38.4</v>
      </c>
      <c r="D101" s="122" t="s">
        <v>523</v>
      </c>
      <c r="E101" s="99"/>
      <c r="F101" s="99"/>
      <c r="G101" s="99"/>
      <c r="H101" s="99"/>
      <c r="I101" s="99"/>
      <c r="J101" s="99"/>
      <c r="K101" s="99"/>
      <c r="L101" s="99"/>
      <c r="M101" s="99"/>
      <c r="N101" s="99"/>
    </row>
    <row r="102" spans="1:14" s="50" customFormat="1" ht="21">
      <c r="A102" s="123">
        <v>35</v>
      </c>
      <c r="B102" s="102" t="s">
        <v>353</v>
      </c>
      <c r="C102" s="139">
        <v>128.7</v>
      </c>
      <c r="D102" s="121" t="s">
        <v>524</v>
      </c>
      <c r="E102" s="99"/>
      <c r="F102" s="99"/>
      <c r="G102" s="99"/>
      <c r="H102" s="99"/>
      <c r="I102" s="99"/>
      <c r="J102" s="99"/>
      <c r="K102" s="99"/>
      <c r="L102" s="99"/>
      <c r="M102" s="99"/>
      <c r="N102" s="99"/>
    </row>
    <row r="103" spans="1:14" s="50" customFormat="1" ht="21">
      <c r="A103" s="121">
        <v>36</v>
      </c>
      <c r="B103" s="102" t="s">
        <v>228</v>
      </c>
      <c r="C103" s="139">
        <v>35.3</v>
      </c>
      <c r="D103" s="121" t="s">
        <v>525</v>
      </c>
      <c r="E103" s="99"/>
      <c r="F103" s="99"/>
      <c r="G103" s="99"/>
      <c r="H103" s="99"/>
      <c r="I103" s="99"/>
      <c r="J103" s="99"/>
      <c r="K103" s="99"/>
      <c r="L103" s="99"/>
      <c r="M103" s="99"/>
      <c r="N103" s="99"/>
    </row>
    <row r="104" spans="1:13" s="50" customFormat="1" ht="21">
      <c r="A104" s="123">
        <v>37</v>
      </c>
      <c r="B104" s="102" t="s">
        <v>229</v>
      </c>
      <c r="C104" s="103">
        <v>9.9</v>
      </c>
      <c r="D104" s="121" t="s">
        <v>526</v>
      </c>
      <c r="E104" s="99"/>
      <c r="F104" s="99"/>
      <c r="G104" s="99"/>
      <c r="H104" s="99"/>
      <c r="I104" s="99"/>
      <c r="J104" s="99"/>
      <c r="K104" s="99"/>
      <c r="L104" s="99"/>
      <c r="M104" s="99"/>
    </row>
    <row r="105" spans="1:13" s="50" customFormat="1" ht="21">
      <c r="A105" s="121">
        <v>38</v>
      </c>
      <c r="B105" s="102" t="s">
        <v>387</v>
      </c>
      <c r="C105" s="103">
        <v>68.8</v>
      </c>
      <c r="D105" s="121" t="s">
        <v>527</v>
      </c>
      <c r="E105" s="99"/>
      <c r="F105" s="99"/>
      <c r="G105" s="99"/>
      <c r="H105" s="99"/>
      <c r="I105" s="99"/>
      <c r="J105" s="99"/>
      <c r="K105" s="99"/>
      <c r="L105" s="99"/>
      <c r="M105" s="99"/>
    </row>
    <row r="106" spans="1:13" s="50" customFormat="1" ht="21">
      <c r="A106" s="123">
        <v>39</v>
      </c>
      <c r="B106" s="102" t="s">
        <v>230</v>
      </c>
      <c r="C106" s="139">
        <v>35</v>
      </c>
      <c r="D106" s="121" t="s">
        <v>528</v>
      </c>
      <c r="E106" s="99"/>
      <c r="F106" s="114"/>
      <c r="G106" s="99"/>
      <c r="H106" s="99"/>
      <c r="I106" s="99"/>
      <c r="J106" s="99"/>
      <c r="K106" s="99"/>
      <c r="L106" s="99"/>
      <c r="M106" s="99"/>
    </row>
    <row r="107" spans="1:14" s="50" customFormat="1" ht="21">
      <c r="A107" s="121">
        <v>40</v>
      </c>
      <c r="B107" s="126" t="s">
        <v>354</v>
      </c>
      <c r="C107" s="139">
        <v>70.9</v>
      </c>
      <c r="D107" s="121" t="s">
        <v>529</v>
      </c>
      <c r="E107" s="99"/>
      <c r="F107" s="99"/>
      <c r="G107" s="99"/>
      <c r="H107" s="99"/>
      <c r="I107" s="99"/>
      <c r="J107" s="99"/>
      <c r="K107" s="99"/>
      <c r="L107" s="99"/>
      <c r="M107" s="99"/>
      <c r="N107" s="99"/>
    </row>
    <row r="108" spans="1:14" s="50" customFormat="1" ht="21">
      <c r="A108" s="121">
        <v>41</v>
      </c>
      <c r="B108" s="126" t="s">
        <v>258</v>
      </c>
      <c r="C108" s="139">
        <v>12.3</v>
      </c>
      <c r="D108" s="121" t="s">
        <v>530</v>
      </c>
      <c r="E108" s="99"/>
      <c r="F108" s="99"/>
      <c r="G108" s="99"/>
      <c r="H108" s="99"/>
      <c r="I108" s="99"/>
      <c r="J108" s="99"/>
      <c r="K108" s="99"/>
      <c r="L108" s="99"/>
      <c r="M108" s="99"/>
      <c r="N108" s="99"/>
    </row>
    <row r="109" spans="1:14" s="50" customFormat="1" ht="21">
      <c r="A109" s="121">
        <v>42</v>
      </c>
      <c r="B109" s="102" t="s">
        <v>356</v>
      </c>
      <c r="C109" s="141">
        <v>36.6</v>
      </c>
      <c r="D109" s="121" t="s">
        <v>531</v>
      </c>
      <c r="E109" s="99"/>
      <c r="F109" s="99"/>
      <c r="G109" s="99"/>
      <c r="H109" s="99"/>
      <c r="I109" s="99"/>
      <c r="J109" s="99"/>
      <c r="K109" s="99"/>
      <c r="L109" s="99"/>
      <c r="M109" s="99"/>
      <c r="N109" s="99"/>
    </row>
    <row r="110" spans="1:14" s="50" customFormat="1" ht="21">
      <c r="A110" s="121">
        <v>43</v>
      </c>
      <c r="B110" s="102" t="s">
        <v>357</v>
      </c>
      <c r="C110" s="141">
        <v>15.4</v>
      </c>
      <c r="D110" s="121" t="s">
        <v>533</v>
      </c>
      <c r="E110" s="99"/>
      <c r="F110" s="99"/>
      <c r="G110" s="99"/>
      <c r="H110" s="99"/>
      <c r="I110" s="99"/>
      <c r="J110" s="99"/>
      <c r="K110" s="99"/>
      <c r="L110" s="99"/>
      <c r="M110" s="99"/>
      <c r="N110" s="99"/>
    </row>
    <row r="111" spans="1:14" s="50" customFormat="1" ht="21">
      <c r="A111" s="121">
        <v>44</v>
      </c>
      <c r="B111" s="102" t="s">
        <v>359</v>
      </c>
      <c r="C111" s="141">
        <v>35.2</v>
      </c>
      <c r="D111" s="121" t="s">
        <v>534</v>
      </c>
      <c r="E111" s="99"/>
      <c r="F111" s="99"/>
      <c r="G111" s="99"/>
      <c r="H111" s="99"/>
      <c r="I111" s="99"/>
      <c r="J111" s="99"/>
      <c r="K111" s="99"/>
      <c r="L111" s="99"/>
      <c r="M111" s="99"/>
      <c r="N111" s="99"/>
    </row>
    <row r="112" spans="1:14" s="50" customFormat="1" ht="21">
      <c r="A112" s="121">
        <v>45</v>
      </c>
      <c r="B112" s="102" t="s">
        <v>363</v>
      </c>
      <c r="C112" s="112">
        <v>37.9</v>
      </c>
      <c r="D112" s="121" t="s">
        <v>535</v>
      </c>
      <c r="E112" s="99"/>
      <c r="F112" s="99"/>
      <c r="G112" s="99"/>
      <c r="H112" s="99"/>
      <c r="I112" s="99"/>
      <c r="J112" s="99"/>
      <c r="K112" s="99"/>
      <c r="L112" s="99"/>
      <c r="M112" s="99"/>
      <c r="N112" s="99"/>
    </row>
    <row r="113" spans="1:14" s="50" customFormat="1" ht="21">
      <c r="A113" s="121">
        <v>46</v>
      </c>
      <c r="B113" s="102" t="s">
        <v>368</v>
      </c>
      <c r="C113" s="139">
        <v>29.9</v>
      </c>
      <c r="D113" s="121" t="s">
        <v>537</v>
      </c>
      <c r="E113" s="99"/>
      <c r="F113" s="99"/>
      <c r="G113" s="99"/>
      <c r="H113" s="99"/>
      <c r="I113" s="99"/>
      <c r="J113" s="99"/>
      <c r="K113" s="99"/>
      <c r="L113" s="99"/>
      <c r="M113" s="99"/>
      <c r="N113" s="99"/>
    </row>
    <row r="114" spans="1:14" s="50" customFormat="1" ht="21">
      <c r="A114" s="121">
        <v>47</v>
      </c>
      <c r="B114" s="102" t="s">
        <v>369</v>
      </c>
      <c r="C114" s="139">
        <v>10.5</v>
      </c>
      <c r="D114" s="121" t="s">
        <v>538</v>
      </c>
      <c r="E114" s="99"/>
      <c r="F114" s="99"/>
      <c r="G114" s="99"/>
      <c r="H114" s="99"/>
      <c r="I114" s="99"/>
      <c r="J114" s="99"/>
      <c r="K114" s="99"/>
      <c r="L114" s="99"/>
      <c r="M114" s="99"/>
      <c r="N114" s="99"/>
    </row>
    <row r="115" spans="1:14" s="50" customFormat="1" ht="21">
      <c r="A115" s="121">
        <v>48</v>
      </c>
      <c r="B115" s="102" t="s">
        <v>370</v>
      </c>
      <c r="C115" s="139">
        <v>41.5</v>
      </c>
      <c r="D115" s="121" t="s">
        <v>539</v>
      </c>
      <c r="E115" s="99"/>
      <c r="F115" s="99"/>
      <c r="G115" s="99"/>
      <c r="H115" s="99"/>
      <c r="I115" s="99"/>
      <c r="J115" s="99"/>
      <c r="K115" s="99"/>
      <c r="L115" s="99"/>
      <c r="M115" s="99"/>
      <c r="N115" s="99"/>
    </row>
    <row r="116" spans="1:14" s="50" customFormat="1" ht="21">
      <c r="A116" s="121">
        <v>49</v>
      </c>
      <c r="B116" s="102" t="s">
        <v>405</v>
      </c>
      <c r="C116" s="139">
        <v>138.2</v>
      </c>
      <c r="D116" s="121" t="s">
        <v>540</v>
      </c>
      <c r="E116" s="99"/>
      <c r="F116" s="99"/>
      <c r="G116" s="99"/>
      <c r="H116" s="99"/>
      <c r="I116" s="99"/>
      <c r="J116" s="99"/>
      <c r="K116" s="99"/>
      <c r="L116" s="99"/>
      <c r="M116" s="99"/>
      <c r="N116" s="99"/>
    </row>
    <row r="117" spans="1:14" s="50" customFormat="1" ht="21">
      <c r="A117" s="121">
        <v>50</v>
      </c>
      <c r="B117" s="102" t="s">
        <v>371</v>
      </c>
      <c r="C117" s="139">
        <v>34</v>
      </c>
      <c r="D117" s="121" t="s">
        <v>541</v>
      </c>
      <c r="E117" s="99"/>
      <c r="F117" s="99"/>
      <c r="G117" s="99"/>
      <c r="H117" s="99"/>
      <c r="I117" s="99"/>
      <c r="J117" s="99"/>
      <c r="K117" s="99"/>
      <c r="L117" s="99"/>
      <c r="M117" s="99"/>
      <c r="N117" s="99"/>
    </row>
    <row r="118" spans="1:14" s="50" customFormat="1" ht="21">
      <c r="A118" s="121">
        <v>51</v>
      </c>
      <c r="B118" s="102" t="s">
        <v>372</v>
      </c>
      <c r="C118" s="139">
        <v>108.8</v>
      </c>
      <c r="D118" s="121" t="s">
        <v>542</v>
      </c>
      <c r="E118" s="99"/>
      <c r="F118" s="99"/>
      <c r="G118" s="99"/>
      <c r="H118" s="99"/>
      <c r="I118" s="99"/>
      <c r="J118" s="99"/>
      <c r="K118" s="99"/>
      <c r="L118" s="99"/>
      <c r="M118" s="99"/>
      <c r="N118" s="99"/>
    </row>
    <row r="119" spans="1:14" s="50" customFormat="1" ht="21">
      <c r="A119" s="121">
        <v>52</v>
      </c>
      <c r="B119" s="102" t="s">
        <v>555</v>
      </c>
      <c r="C119" s="139">
        <v>69</v>
      </c>
      <c r="D119" s="121" t="s">
        <v>543</v>
      </c>
      <c r="E119" s="99"/>
      <c r="F119" s="99"/>
      <c r="G119" s="99"/>
      <c r="H119" s="99"/>
      <c r="I119" s="99"/>
      <c r="J119" s="99"/>
      <c r="K119" s="99"/>
      <c r="L119" s="99"/>
      <c r="M119" s="99"/>
      <c r="N119" s="99"/>
    </row>
    <row r="120" spans="1:14" s="50" customFormat="1" ht="21">
      <c r="A120" s="121">
        <v>53</v>
      </c>
      <c r="B120" s="102" t="s">
        <v>374</v>
      </c>
      <c r="C120" s="139">
        <v>53.2</v>
      </c>
      <c r="D120" s="121" t="s">
        <v>544</v>
      </c>
      <c r="E120" s="99"/>
      <c r="F120" s="99"/>
      <c r="G120" s="99"/>
      <c r="H120" s="99"/>
      <c r="I120" s="99"/>
      <c r="J120" s="99"/>
      <c r="K120" s="99"/>
      <c r="L120" s="99"/>
      <c r="M120" s="99"/>
      <c r="N120" s="99"/>
    </row>
    <row r="121" spans="1:14" s="50" customFormat="1" ht="21">
      <c r="A121" s="121">
        <v>54</v>
      </c>
      <c r="B121" s="102" t="s">
        <v>377</v>
      </c>
      <c r="C121" s="103">
        <v>42</v>
      </c>
      <c r="D121" s="121" t="s">
        <v>546</v>
      </c>
      <c r="E121" s="99"/>
      <c r="F121" s="99"/>
      <c r="G121" s="99"/>
      <c r="H121" s="99"/>
      <c r="I121" s="99"/>
      <c r="J121" s="99"/>
      <c r="K121" s="99"/>
      <c r="L121" s="99"/>
      <c r="M121" s="99"/>
      <c r="N121" s="99"/>
    </row>
    <row r="122" spans="1:14" s="50" customFormat="1" ht="21">
      <c r="A122" s="121">
        <v>55</v>
      </c>
      <c r="B122" s="102" t="s">
        <v>378</v>
      </c>
      <c r="C122" s="139">
        <v>37</v>
      </c>
      <c r="D122" s="121" t="s">
        <v>547</v>
      </c>
      <c r="E122" s="99"/>
      <c r="F122" s="99"/>
      <c r="G122" s="99"/>
      <c r="H122" s="99"/>
      <c r="I122" s="99"/>
      <c r="J122" s="99"/>
      <c r="K122" s="99"/>
      <c r="L122" s="99"/>
      <c r="M122" s="99"/>
      <c r="N122" s="99"/>
    </row>
    <row r="123" spans="1:14" s="50" customFormat="1" ht="21">
      <c r="A123" s="121">
        <v>56</v>
      </c>
      <c r="B123" s="115" t="s">
        <v>379</v>
      </c>
      <c r="C123" s="139">
        <v>62.1</v>
      </c>
      <c r="D123" s="122" t="s">
        <v>548</v>
      </c>
      <c r="E123" s="99"/>
      <c r="F123" s="99"/>
      <c r="G123" s="99"/>
      <c r="H123" s="99"/>
      <c r="I123" s="99"/>
      <c r="J123" s="99"/>
      <c r="K123" s="99"/>
      <c r="L123" s="99"/>
      <c r="M123" s="99"/>
      <c r="N123" s="99"/>
    </row>
    <row r="124" spans="1:14" s="44" customFormat="1" ht="21">
      <c r="A124" s="109"/>
      <c r="B124" s="119"/>
      <c r="C124" s="139">
        <f>SUM(C96:C123)</f>
        <v>1386.4999999999998</v>
      </c>
      <c r="D124" s="109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</row>
    <row r="125" spans="1:14" s="50" customFormat="1" ht="21">
      <c r="A125" s="109"/>
      <c r="B125" s="171" t="s">
        <v>795</v>
      </c>
      <c r="C125" s="171"/>
      <c r="D125" s="120"/>
      <c r="E125" s="99"/>
      <c r="F125" s="99"/>
      <c r="G125" s="99"/>
      <c r="H125" s="99"/>
      <c r="I125" s="99"/>
      <c r="J125" s="99"/>
      <c r="K125" s="99"/>
      <c r="L125" s="99"/>
      <c r="M125" s="99"/>
      <c r="N125" s="99"/>
    </row>
    <row r="126" spans="1:14" s="50" customFormat="1" ht="21">
      <c r="A126" s="100" t="s">
        <v>3</v>
      </c>
      <c r="B126" s="100" t="s">
        <v>260</v>
      </c>
      <c r="C126" s="100" t="s">
        <v>234</v>
      </c>
      <c r="D126" s="100" t="s">
        <v>235</v>
      </c>
      <c r="E126" s="99"/>
      <c r="F126" s="99"/>
      <c r="G126" s="99"/>
      <c r="H126" s="99"/>
      <c r="I126" s="99"/>
      <c r="J126" s="99"/>
      <c r="K126" s="99"/>
      <c r="L126" s="99"/>
      <c r="M126" s="99"/>
      <c r="N126" s="99"/>
    </row>
    <row r="127" spans="1:14" s="50" customFormat="1" ht="21">
      <c r="A127" s="121">
        <v>57</v>
      </c>
      <c r="B127" s="102" t="s">
        <v>380</v>
      </c>
      <c r="C127" s="139">
        <v>113.4</v>
      </c>
      <c r="D127" s="121" t="s">
        <v>549</v>
      </c>
      <c r="E127" s="99"/>
      <c r="F127" s="99"/>
      <c r="G127" s="99"/>
      <c r="H127" s="99"/>
      <c r="I127" s="99"/>
      <c r="J127" s="99"/>
      <c r="K127" s="99"/>
      <c r="L127" s="99"/>
      <c r="M127" s="99"/>
      <c r="N127" s="99"/>
    </row>
    <row r="128" spans="1:14" s="50" customFormat="1" ht="21">
      <c r="A128" s="121">
        <v>58</v>
      </c>
      <c r="B128" s="102" t="s">
        <v>388</v>
      </c>
      <c r="C128" s="141">
        <v>50.4</v>
      </c>
      <c r="D128" s="121" t="s">
        <v>550</v>
      </c>
      <c r="E128" s="99"/>
      <c r="F128" s="99"/>
      <c r="G128" s="99"/>
      <c r="H128" s="99"/>
      <c r="I128" s="99"/>
      <c r="J128" s="99"/>
      <c r="K128" s="99"/>
      <c r="L128" s="99"/>
      <c r="M128" s="99"/>
      <c r="N128" s="99"/>
    </row>
    <row r="129" spans="1:14" s="50" customFormat="1" ht="21">
      <c r="A129" s="121">
        <v>59</v>
      </c>
      <c r="B129" s="102" t="s">
        <v>182</v>
      </c>
      <c r="C129" s="141">
        <v>116.5</v>
      </c>
      <c r="D129" s="121" t="s">
        <v>552</v>
      </c>
      <c r="E129" s="99"/>
      <c r="F129" s="111"/>
      <c r="G129" s="99"/>
      <c r="H129" s="99"/>
      <c r="I129" s="99"/>
      <c r="J129" s="99"/>
      <c r="K129" s="99"/>
      <c r="L129" s="99"/>
      <c r="M129" s="99"/>
      <c r="N129" s="99"/>
    </row>
    <row r="130" spans="1:14" s="50" customFormat="1" ht="21">
      <c r="A130" s="121">
        <v>60</v>
      </c>
      <c r="B130" s="102" t="s">
        <v>391</v>
      </c>
      <c r="C130" s="141">
        <v>43.5</v>
      </c>
      <c r="D130" s="121" t="s">
        <v>553</v>
      </c>
      <c r="E130" s="99"/>
      <c r="F130" s="111"/>
      <c r="G130" s="99"/>
      <c r="H130" s="99"/>
      <c r="I130" s="99"/>
      <c r="J130" s="99"/>
      <c r="K130" s="99"/>
      <c r="L130" s="99"/>
      <c r="M130" s="99"/>
      <c r="N130" s="99"/>
    </row>
    <row r="131" spans="1:14" s="50" customFormat="1" ht="21" customHeight="1" thickBot="1">
      <c r="A131" s="167" t="s">
        <v>184</v>
      </c>
      <c r="B131" s="168"/>
      <c r="C131" s="140">
        <f>SUM(C127:C130)</f>
        <v>323.8</v>
      </c>
      <c r="D131" s="107">
        <f>C93+C124+C131</f>
        <v>2739.6</v>
      </c>
      <c r="E131" s="99"/>
      <c r="F131" s="111"/>
      <c r="G131" s="99"/>
      <c r="H131" s="99"/>
      <c r="I131" s="99"/>
      <c r="J131" s="99"/>
      <c r="K131" s="99"/>
      <c r="L131" s="99"/>
      <c r="M131" s="99"/>
      <c r="N131" s="99"/>
    </row>
    <row r="132" spans="1:14" s="50" customFormat="1" ht="21.75" thickTop="1">
      <c r="A132" s="97"/>
      <c r="B132" s="166" t="s">
        <v>790</v>
      </c>
      <c r="C132" s="166"/>
      <c r="D132" s="98"/>
      <c r="E132" s="99"/>
      <c r="F132" s="99"/>
      <c r="G132" s="99"/>
      <c r="H132" s="99"/>
      <c r="I132" s="99"/>
      <c r="J132" s="99"/>
      <c r="K132" s="99"/>
      <c r="L132" s="99"/>
      <c r="M132" s="99"/>
      <c r="N132" s="99"/>
    </row>
    <row r="133" spans="1:14" s="50" customFormat="1" ht="21">
      <c r="A133" s="100" t="s">
        <v>3</v>
      </c>
      <c r="B133" s="100" t="s">
        <v>260</v>
      </c>
      <c r="C133" s="100" t="s">
        <v>234</v>
      </c>
      <c r="D133" s="100" t="s">
        <v>235</v>
      </c>
      <c r="E133" s="99"/>
      <c r="F133" s="99"/>
      <c r="G133" s="99"/>
      <c r="H133" s="99"/>
      <c r="I133" s="99"/>
      <c r="J133" s="99"/>
      <c r="K133" s="99"/>
      <c r="L133" s="99"/>
      <c r="M133" s="99"/>
      <c r="N133" s="99"/>
    </row>
    <row r="134" spans="1:14" s="50" customFormat="1" ht="21">
      <c r="A134" s="121">
        <v>1</v>
      </c>
      <c r="B134" s="102" t="s">
        <v>556</v>
      </c>
      <c r="C134" s="103">
        <v>42.3</v>
      </c>
      <c r="D134" s="121" t="s">
        <v>572</v>
      </c>
      <c r="E134" s="99"/>
      <c r="F134" s="99"/>
      <c r="G134" s="99"/>
      <c r="H134" s="99"/>
      <c r="I134" s="99"/>
      <c r="J134" s="99"/>
      <c r="K134" s="99"/>
      <c r="L134" s="99"/>
      <c r="M134" s="99"/>
      <c r="N134" s="99"/>
    </row>
    <row r="135" spans="1:14" s="50" customFormat="1" ht="21">
      <c r="A135" s="121">
        <v>2</v>
      </c>
      <c r="B135" s="102" t="s">
        <v>557</v>
      </c>
      <c r="C135" s="103">
        <v>33.7</v>
      </c>
      <c r="D135" s="121" t="s">
        <v>560</v>
      </c>
      <c r="E135" s="99"/>
      <c r="F135" s="99"/>
      <c r="G135" s="99"/>
      <c r="H135" s="99"/>
      <c r="I135" s="99"/>
      <c r="J135" s="99"/>
      <c r="K135" s="99"/>
      <c r="L135" s="99"/>
      <c r="M135" s="99"/>
      <c r="N135" s="99"/>
    </row>
    <row r="136" spans="1:13" s="50" customFormat="1" ht="21">
      <c r="A136" s="121">
        <v>3</v>
      </c>
      <c r="B136" s="102" t="s">
        <v>558</v>
      </c>
      <c r="C136" s="103">
        <v>35.3</v>
      </c>
      <c r="D136" s="121" t="s">
        <v>571</v>
      </c>
      <c r="E136" s="99"/>
      <c r="F136" s="99"/>
      <c r="G136" s="99"/>
      <c r="H136" s="99"/>
      <c r="I136" s="99"/>
      <c r="J136" s="99"/>
      <c r="K136" s="99"/>
      <c r="L136" s="99"/>
      <c r="M136" s="99"/>
    </row>
    <row r="137" spans="1:14" s="50" customFormat="1" ht="21">
      <c r="A137" s="121">
        <v>4</v>
      </c>
      <c r="B137" s="126" t="s">
        <v>559</v>
      </c>
      <c r="C137" s="136">
        <v>23.3</v>
      </c>
      <c r="D137" s="121" t="s">
        <v>570</v>
      </c>
      <c r="E137" s="99"/>
      <c r="F137" s="99"/>
      <c r="G137" s="99"/>
      <c r="H137" s="99"/>
      <c r="I137" s="99"/>
      <c r="J137" s="99"/>
      <c r="K137" s="99"/>
      <c r="L137" s="99"/>
      <c r="M137" s="99"/>
      <c r="N137" s="99"/>
    </row>
    <row r="138" spans="1:14" s="50" customFormat="1" ht="21">
      <c r="A138" s="121">
        <v>5</v>
      </c>
      <c r="B138" s="126" t="s">
        <v>562</v>
      </c>
      <c r="C138" s="136">
        <v>12.8</v>
      </c>
      <c r="D138" s="121" t="s">
        <v>561</v>
      </c>
      <c r="E138" s="99"/>
      <c r="F138" s="99"/>
      <c r="G138" s="99"/>
      <c r="H138" s="99"/>
      <c r="I138" s="99"/>
      <c r="J138" s="99"/>
      <c r="K138" s="99"/>
      <c r="L138" s="99"/>
      <c r="M138" s="99"/>
      <c r="N138" s="99"/>
    </row>
    <row r="139" spans="1:14" s="50" customFormat="1" ht="21">
      <c r="A139" s="121">
        <v>6</v>
      </c>
      <c r="B139" s="126" t="s">
        <v>19</v>
      </c>
      <c r="C139" s="136">
        <v>6.7</v>
      </c>
      <c r="D139" s="121" t="s">
        <v>563</v>
      </c>
      <c r="E139" s="99"/>
      <c r="F139" s="99"/>
      <c r="G139" s="99"/>
      <c r="H139" s="99"/>
      <c r="I139" s="99"/>
      <c r="J139" s="99"/>
      <c r="K139" s="99"/>
      <c r="L139" s="99"/>
      <c r="M139" s="99"/>
      <c r="N139" s="99"/>
    </row>
    <row r="140" spans="1:14" s="50" customFormat="1" ht="21">
      <c r="A140" s="121">
        <v>7</v>
      </c>
      <c r="B140" s="102" t="s">
        <v>564</v>
      </c>
      <c r="C140" s="103">
        <v>5.3</v>
      </c>
      <c r="D140" s="121" t="s">
        <v>569</v>
      </c>
      <c r="E140" s="99"/>
      <c r="F140" s="99"/>
      <c r="G140" s="99"/>
      <c r="H140" s="99"/>
      <c r="I140" s="99"/>
      <c r="J140" s="99"/>
      <c r="K140" s="99"/>
      <c r="L140" s="99"/>
      <c r="M140" s="99"/>
      <c r="N140" s="99"/>
    </row>
    <row r="141" spans="1:14" s="50" customFormat="1" ht="21">
      <c r="A141" s="121">
        <v>8</v>
      </c>
      <c r="B141" s="102" t="s">
        <v>566</v>
      </c>
      <c r="C141" s="103">
        <v>19.8</v>
      </c>
      <c r="D141" s="121" t="s">
        <v>565</v>
      </c>
      <c r="E141" s="99"/>
      <c r="F141" s="99"/>
      <c r="G141" s="99"/>
      <c r="H141" s="99"/>
      <c r="I141" s="99"/>
      <c r="J141" s="99"/>
      <c r="K141" s="99"/>
      <c r="L141" s="99"/>
      <c r="M141" s="99"/>
      <c r="N141" s="99"/>
    </row>
    <row r="142" spans="1:14" s="50" customFormat="1" ht="21">
      <c r="A142" s="121">
        <v>9</v>
      </c>
      <c r="B142" s="102" t="s">
        <v>567</v>
      </c>
      <c r="C142" s="103">
        <v>35.5</v>
      </c>
      <c r="D142" s="121" t="s">
        <v>568</v>
      </c>
      <c r="E142" s="99"/>
      <c r="F142" s="99"/>
      <c r="G142" s="99"/>
      <c r="H142" s="99"/>
      <c r="I142" s="99"/>
      <c r="J142" s="99"/>
      <c r="K142" s="99"/>
      <c r="L142" s="99"/>
      <c r="M142" s="99"/>
      <c r="N142" s="99"/>
    </row>
    <row r="143" spans="1:14" s="50" customFormat="1" ht="21">
      <c r="A143" s="121">
        <v>10</v>
      </c>
      <c r="B143" s="102" t="s">
        <v>573</v>
      </c>
      <c r="C143" s="103">
        <v>57.1</v>
      </c>
      <c r="D143" s="121" t="s">
        <v>574</v>
      </c>
      <c r="E143" s="99"/>
      <c r="F143" s="99"/>
      <c r="G143" s="99"/>
      <c r="H143" s="99"/>
      <c r="I143" s="99"/>
      <c r="J143" s="99"/>
      <c r="K143" s="99"/>
      <c r="L143" s="99"/>
      <c r="M143" s="99"/>
      <c r="N143" s="99"/>
    </row>
    <row r="144" spans="1:14" s="50" customFormat="1" ht="21">
      <c r="A144" s="121">
        <v>11</v>
      </c>
      <c r="B144" s="102" t="s">
        <v>575</v>
      </c>
      <c r="C144" s="103">
        <v>19.4</v>
      </c>
      <c r="D144" s="121" t="s">
        <v>576</v>
      </c>
      <c r="E144" s="99"/>
      <c r="F144" s="99"/>
      <c r="G144" s="99"/>
      <c r="H144" s="99"/>
      <c r="I144" s="99"/>
      <c r="J144" s="99"/>
      <c r="K144" s="99"/>
      <c r="L144" s="99"/>
      <c r="M144" s="99"/>
      <c r="N144" s="99"/>
    </row>
    <row r="145" spans="1:14" s="50" customFormat="1" ht="21">
      <c r="A145" s="121">
        <v>12</v>
      </c>
      <c r="B145" s="102" t="s">
        <v>31</v>
      </c>
      <c r="C145" s="103">
        <v>72.3</v>
      </c>
      <c r="D145" s="121" t="s">
        <v>577</v>
      </c>
      <c r="E145" s="99"/>
      <c r="F145" s="99"/>
      <c r="G145" s="99"/>
      <c r="H145" s="99"/>
      <c r="I145" s="99"/>
      <c r="J145" s="99"/>
      <c r="K145" s="99"/>
      <c r="L145" s="99"/>
      <c r="M145" s="99"/>
      <c r="N145" s="99"/>
    </row>
    <row r="146" spans="1:14" s="50" customFormat="1" ht="21">
      <c r="A146" s="121">
        <v>13</v>
      </c>
      <c r="B146" s="102" t="s">
        <v>578</v>
      </c>
      <c r="C146" s="103">
        <v>107.7</v>
      </c>
      <c r="D146" s="121" t="s">
        <v>579</v>
      </c>
      <c r="E146" s="99"/>
      <c r="F146" s="99"/>
      <c r="G146" s="99"/>
      <c r="H146" s="99"/>
      <c r="I146" s="99"/>
      <c r="J146" s="99"/>
      <c r="K146" s="99"/>
      <c r="L146" s="99"/>
      <c r="M146" s="99"/>
      <c r="N146" s="99"/>
    </row>
    <row r="147" spans="1:14" s="50" customFormat="1" ht="21">
      <c r="A147" s="121">
        <v>14</v>
      </c>
      <c r="B147" s="102" t="s">
        <v>580</v>
      </c>
      <c r="C147" s="103">
        <v>33.7</v>
      </c>
      <c r="D147" s="121" t="s">
        <v>581</v>
      </c>
      <c r="E147" s="99"/>
      <c r="F147" s="99"/>
      <c r="G147" s="99"/>
      <c r="H147" s="99"/>
      <c r="I147" s="99"/>
      <c r="J147" s="99"/>
      <c r="K147" s="99"/>
      <c r="L147" s="99"/>
      <c r="M147" s="99"/>
      <c r="N147" s="99"/>
    </row>
    <row r="148" spans="1:14" s="50" customFormat="1" ht="21">
      <c r="A148" s="121">
        <v>15</v>
      </c>
      <c r="B148" s="102" t="s">
        <v>582</v>
      </c>
      <c r="C148" s="103">
        <v>75.8</v>
      </c>
      <c r="D148" s="121" t="s">
        <v>583</v>
      </c>
      <c r="E148" s="99"/>
      <c r="F148" s="99"/>
      <c r="G148" s="99"/>
      <c r="H148" s="99"/>
      <c r="I148" s="99"/>
      <c r="J148" s="99"/>
      <c r="K148" s="99"/>
      <c r="L148" s="99"/>
      <c r="M148" s="99"/>
      <c r="N148" s="99"/>
    </row>
    <row r="149" spans="1:14" s="50" customFormat="1" ht="21">
      <c r="A149" s="121">
        <v>16</v>
      </c>
      <c r="B149" s="102" t="s">
        <v>802</v>
      </c>
      <c r="C149" s="103">
        <v>113.4</v>
      </c>
      <c r="D149" s="121" t="s">
        <v>584</v>
      </c>
      <c r="E149" s="99"/>
      <c r="F149" s="99"/>
      <c r="G149" s="99"/>
      <c r="H149" s="99"/>
      <c r="I149" s="99"/>
      <c r="J149" s="99"/>
      <c r="K149" s="99"/>
      <c r="L149" s="99"/>
      <c r="M149" s="99"/>
      <c r="N149" s="99"/>
    </row>
    <row r="150" spans="1:14" s="50" customFormat="1" ht="21">
      <c r="A150" s="121">
        <v>17</v>
      </c>
      <c r="B150" s="102" t="s">
        <v>585</v>
      </c>
      <c r="C150" s="103">
        <v>16.4</v>
      </c>
      <c r="D150" s="121" t="s">
        <v>586</v>
      </c>
      <c r="E150" s="99"/>
      <c r="F150" s="99"/>
      <c r="G150" s="99"/>
      <c r="H150" s="99"/>
      <c r="I150" s="99"/>
      <c r="J150" s="99"/>
      <c r="K150" s="99"/>
      <c r="L150" s="99"/>
      <c r="M150" s="99"/>
      <c r="N150" s="99"/>
    </row>
    <row r="151" spans="1:14" s="50" customFormat="1" ht="21">
      <c r="A151" s="121">
        <v>18</v>
      </c>
      <c r="B151" s="102" t="s">
        <v>587</v>
      </c>
      <c r="C151" s="103">
        <v>95.1</v>
      </c>
      <c r="D151" s="121" t="s">
        <v>588</v>
      </c>
      <c r="E151" s="99"/>
      <c r="F151" s="99"/>
      <c r="G151" s="99"/>
      <c r="H151" s="99"/>
      <c r="I151" s="99"/>
      <c r="J151" s="99"/>
      <c r="K151" s="99"/>
      <c r="L151" s="99"/>
      <c r="M151" s="99"/>
      <c r="N151" s="99"/>
    </row>
    <row r="152" spans="1:14" s="50" customFormat="1" ht="21">
      <c r="A152" s="121">
        <v>19</v>
      </c>
      <c r="B152" s="102" t="s">
        <v>589</v>
      </c>
      <c r="C152" s="103">
        <v>15.5</v>
      </c>
      <c r="D152" s="121" t="s">
        <v>590</v>
      </c>
      <c r="E152" s="99"/>
      <c r="F152" s="99"/>
      <c r="G152" s="99"/>
      <c r="H152" s="99"/>
      <c r="I152" s="99"/>
      <c r="J152" s="99"/>
      <c r="K152" s="99"/>
      <c r="L152" s="99"/>
      <c r="M152" s="99"/>
      <c r="N152" s="99"/>
    </row>
    <row r="153" spans="1:14" s="50" customFormat="1" ht="21">
      <c r="A153" s="121">
        <v>20</v>
      </c>
      <c r="B153" s="102" t="s">
        <v>803</v>
      </c>
      <c r="C153" s="103">
        <v>10.8</v>
      </c>
      <c r="D153" s="121" t="s">
        <v>591</v>
      </c>
      <c r="E153" s="99"/>
      <c r="F153" s="99"/>
      <c r="G153" s="99"/>
      <c r="H153" s="99"/>
      <c r="I153" s="99"/>
      <c r="J153" s="99"/>
      <c r="K153" s="99"/>
      <c r="L153" s="99"/>
      <c r="M153" s="99"/>
      <c r="N153" s="99"/>
    </row>
    <row r="154" spans="1:14" s="50" customFormat="1" ht="21">
      <c r="A154" s="121">
        <v>21</v>
      </c>
      <c r="B154" s="102" t="s">
        <v>296</v>
      </c>
      <c r="C154" s="103">
        <v>30.9</v>
      </c>
      <c r="D154" s="121" t="s">
        <v>592</v>
      </c>
      <c r="E154" s="99"/>
      <c r="F154" s="99"/>
      <c r="G154" s="99"/>
      <c r="H154" s="99"/>
      <c r="I154" s="99"/>
      <c r="J154" s="99"/>
      <c r="K154" s="99"/>
      <c r="L154" s="99"/>
      <c r="M154" s="99"/>
      <c r="N154" s="99"/>
    </row>
    <row r="155" spans="1:14" s="44" customFormat="1" ht="21">
      <c r="A155" s="109"/>
      <c r="B155" s="119"/>
      <c r="C155" s="103">
        <f>SUM(C134:C154)</f>
        <v>862.7999999999998</v>
      </c>
      <c r="D155" s="109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</row>
    <row r="156" spans="1:14" s="50" customFormat="1" ht="21">
      <c r="A156" s="97"/>
      <c r="B156" s="166" t="s">
        <v>790</v>
      </c>
      <c r="C156" s="166"/>
      <c r="D156" s="98"/>
      <c r="E156" s="99"/>
      <c r="F156" s="99"/>
      <c r="G156" s="99"/>
      <c r="H156" s="99"/>
      <c r="I156" s="99"/>
      <c r="J156" s="99"/>
      <c r="K156" s="99"/>
      <c r="L156" s="99"/>
      <c r="M156" s="99"/>
      <c r="N156" s="99"/>
    </row>
    <row r="157" spans="1:14" s="50" customFormat="1" ht="21">
      <c r="A157" s="100" t="s">
        <v>3</v>
      </c>
      <c r="B157" s="100" t="s">
        <v>260</v>
      </c>
      <c r="C157" s="100" t="s">
        <v>234</v>
      </c>
      <c r="D157" s="100" t="s">
        <v>235</v>
      </c>
      <c r="E157" s="99"/>
      <c r="F157" s="99"/>
      <c r="G157" s="99"/>
      <c r="H157" s="99"/>
      <c r="I157" s="99"/>
      <c r="J157" s="99"/>
      <c r="K157" s="99"/>
      <c r="L157" s="99"/>
      <c r="M157" s="99"/>
      <c r="N157" s="99"/>
    </row>
    <row r="158" spans="1:14" s="50" customFormat="1" ht="21">
      <c r="A158" s="121">
        <v>22</v>
      </c>
      <c r="B158" s="102" t="s">
        <v>593</v>
      </c>
      <c r="C158" s="103">
        <v>18.7</v>
      </c>
      <c r="D158" s="121" t="s">
        <v>594</v>
      </c>
      <c r="E158" s="99"/>
      <c r="F158" s="99"/>
      <c r="G158" s="99"/>
      <c r="H158" s="99"/>
      <c r="I158" s="99"/>
      <c r="J158" s="99"/>
      <c r="K158" s="99"/>
      <c r="L158" s="99"/>
      <c r="M158" s="99"/>
      <c r="N158" s="99"/>
    </row>
    <row r="159" spans="1:14" s="50" customFormat="1" ht="21">
      <c r="A159" s="121">
        <v>23</v>
      </c>
      <c r="B159" s="102" t="s">
        <v>295</v>
      </c>
      <c r="C159" s="103">
        <v>52.8</v>
      </c>
      <c r="D159" s="121" t="s">
        <v>595</v>
      </c>
      <c r="E159" s="99"/>
      <c r="F159" s="99"/>
      <c r="G159" s="99"/>
      <c r="H159" s="99"/>
      <c r="I159" s="99"/>
      <c r="J159" s="99"/>
      <c r="K159" s="99"/>
      <c r="L159" s="99"/>
      <c r="M159" s="99"/>
      <c r="N159" s="99"/>
    </row>
    <row r="160" spans="1:14" s="50" customFormat="1" ht="21">
      <c r="A160" s="121">
        <v>24</v>
      </c>
      <c r="B160" s="102" t="s">
        <v>596</v>
      </c>
      <c r="C160" s="103">
        <v>174.7</v>
      </c>
      <c r="D160" s="121" t="s">
        <v>597</v>
      </c>
      <c r="E160" s="99"/>
      <c r="F160" s="99"/>
      <c r="G160" s="99"/>
      <c r="H160" s="99"/>
      <c r="I160" s="99"/>
      <c r="J160" s="99"/>
      <c r="K160" s="99"/>
      <c r="L160" s="99"/>
      <c r="M160" s="99"/>
      <c r="N160" s="99"/>
    </row>
    <row r="161" spans="1:14" s="50" customFormat="1" ht="21">
      <c r="A161" s="121">
        <v>25</v>
      </c>
      <c r="B161" s="102" t="s">
        <v>804</v>
      </c>
      <c r="C161" s="103">
        <v>54.5</v>
      </c>
      <c r="D161" s="121" t="s">
        <v>598</v>
      </c>
      <c r="E161" s="99"/>
      <c r="F161" s="99"/>
      <c r="G161" s="99"/>
      <c r="H161" s="99"/>
      <c r="I161" s="99"/>
      <c r="J161" s="99"/>
      <c r="K161" s="99"/>
      <c r="L161" s="99"/>
      <c r="M161" s="99"/>
      <c r="N161" s="99"/>
    </row>
    <row r="162" spans="1:14" s="50" customFormat="1" ht="21">
      <c r="A162" s="121">
        <v>26</v>
      </c>
      <c r="B162" s="102" t="s">
        <v>599</v>
      </c>
      <c r="C162" s="103">
        <v>7.2</v>
      </c>
      <c r="D162" s="121" t="s">
        <v>600</v>
      </c>
      <c r="E162" s="99"/>
      <c r="F162" s="99"/>
      <c r="G162" s="99"/>
      <c r="H162" s="99"/>
      <c r="I162" s="99"/>
      <c r="J162" s="99"/>
      <c r="K162" s="99"/>
      <c r="L162" s="99"/>
      <c r="M162" s="99"/>
      <c r="N162" s="99"/>
    </row>
    <row r="163" spans="1:14" s="50" customFormat="1" ht="21">
      <c r="A163" s="121">
        <v>27</v>
      </c>
      <c r="B163" s="102" t="s">
        <v>601</v>
      </c>
      <c r="C163" s="103">
        <v>38.3</v>
      </c>
      <c r="D163" s="121" t="s">
        <v>602</v>
      </c>
      <c r="E163" s="99"/>
      <c r="F163" s="99"/>
      <c r="G163" s="99"/>
      <c r="H163" s="99"/>
      <c r="I163" s="99"/>
      <c r="J163" s="99"/>
      <c r="K163" s="99"/>
      <c r="L163" s="99"/>
      <c r="M163" s="99"/>
      <c r="N163" s="99"/>
    </row>
    <row r="164" spans="1:14" s="50" customFormat="1" ht="21">
      <c r="A164" s="121">
        <v>28</v>
      </c>
      <c r="B164" s="102" t="s">
        <v>603</v>
      </c>
      <c r="C164" s="103">
        <v>22.1</v>
      </c>
      <c r="D164" s="121" t="s">
        <v>604</v>
      </c>
      <c r="E164" s="99"/>
      <c r="F164" s="117"/>
      <c r="G164" s="99"/>
      <c r="H164" s="99"/>
      <c r="I164" s="99"/>
      <c r="J164" s="99"/>
      <c r="K164" s="99"/>
      <c r="L164" s="99"/>
      <c r="M164" s="99"/>
      <c r="N164" s="99"/>
    </row>
    <row r="165" spans="1:14" s="50" customFormat="1" ht="21">
      <c r="A165" s="121">
        <v>29</v>
      </c>
      <c r="B165" s="115" t="s">
        <v>304</v>
      </c>
      <c r="C165" s="103">
        <v>40</v>
      </c>
      <c r="D165" s="122" t="s">
        <v>605</v>
      </c>
      <c r="E165" s="99"/>
      <c r="F165" s="99"/>
      <c r="G165" s="99"/>
      <c r="H165" s="99"/>
      <c r="I165" s="99"/>
      <c r="J165" s="99"/>
      <c r="K165" s="99"/>
      <c r="L165" s="99"/>
      <c r="M165" s="99"/>
      <c r="N165" s="99"/>
    </row>
    <row r="166" spans="1:14" s="50" customFormat="1" ht="21">
      <c r="A166" s="121">
        <v>30</v>
      </c>
      <c r="B166" s="126" t="s">
        <v>606</v>
      </c>
      <c r="C166" s="136">
        <v>9.7</v>
      </c>
      <c r="D166" s="121" t="s">
        <v>607</v>
      </c>
      <c r="E166" s="99"/>
      <c r="F166" s="99"/>
      <c r="G166" s="99"/>
      <c r="H166" s="99"/>
      <c r="I166" s="99"/>
      <c r="J166" s="99"/>
      <c r="K166" s="99"/>
      <c r="L166" s="99"/>
      <c r="M166" s="99"/>
      <c r="N166" s="99"/>
    </row>
    <row r="167" spans="1:14" s="50" customFormat="1" ht="21">
      <c r="A167" s="121">
        <v>31</v>
      </c>
      <c r="B167" s="126" t="s">
        <v>608</v>
      </c>
      <c r="C167" s="136">
        <v>10.1</v>
      </c>
      <c r="D167" s="121" t="s">
        <v>609</v>
      </c>
      <c r="E167" s="99"/>
      <c r="F167" s="99"/>
      <c r="G167" s="99"/>
      <c r="H167" s="99"/>
      <c r="I167" s="99"/>
      <c r="J167" s="99"/>
      <c r="K167" s="99"/>
      <c r="L167" s="99"/>
      <c r="M167" s="99"/>
      <c r="N167" s="99"/>
    </row>
    <row r="168" spans="1:14" s="50" customFormat="1" ht="21">
      <c r="A168" s="121">
        <v>32</v>
      </c>
      <c r="B168" s="126" t="s">
        <v>610</v>
      </c>
      <c r="C168" s="136">
        <v>16.5</v>
      </c>
      <c r="D168" s="121" t="s">
        <v>611</v>
      </c>
      <c r="E168" s="99"/>
      <c r="F168" s="99"/>
      <c r="G168" s="99"/>
      <c r="H168" s="99"/>
      <c r="I168" s="99"/>
      <c r="J168" s="99"/>
      <c r="K168" s="99"/>
      <c r="L168" s="99"/>
      <c r="M168" s="99"/>
      <c r="N168" s="99"/>
    </row>
    <row r="169" spans="1:14" s="50" customFormat="1" ht="21">
      <c r="A169" s="121">
        <v>33</v>
      </c>
      <c r="B169" s="102" t="s">
        <v>612</v>
      </c>
      <c r="C169" s="103">
        <v>47.5</v>
      </c>
      <c r="D169" s="121" t="s">
        <v>613</v>
      </c>
      <c r="E169" s="99"/>
      <c r="F169" s="99"/>
      <c r="G169" s="99"/>
      <c r="H169" s="99"/>
      <c r="I169" s="99"/>
      <c r="J169" s="99"/>
      <c r="K169" s="99"/>
      <c r="L169" s="99"/>
      <c r="M169" s="99"/>
      <c r="N169" s="99"/>
    </row>
    <row r="170" spans="1:14" s="50" customFormat="1" ht="21">
      <c r="A170" s="121">
        <v>34</v>
      </c>
      <c r="B170" s="102" t="s">
        <v>614</v>
      </c>
      <c r="C170" s="103">
        <v>9.3</v>
      </c>
      <c r="D170" s="121" t="s">
        <v>615</v>
      </c>
      <c r="E170" s="99"/>
      <c r="F170" s="99"/>
      <c r="G170" s="99"/>
      <c r="H170" s="99"/>
      <c r="I170" s="99"/>
      <c r="J170" s="99"/>
      <c r="K170" s="99"/>
      <c r="L170" s="99"/>
      <c r="M170" s="99"/>
      <c r="N170" s="99"/>
    </row>
    <row r="171" spans="1:14" s="50" customFormat="1" ht="21">
      <c r="A171" s="121">
        <v>35</v>
      </c>
      <c r="B171" s="102" t="s">
        <v>616</v>
      </c>
      <c r="C171" s="103">
        <v>38.5</v>
      </c>
      <c r="D171" s="121" t="s">
        <v>617</v>
      </c>
      <c r="E171" s="99"/>
      <c r="F171" s="99"/>
      <c r="G171" s="99"/>
      <c r="H171" s="99"/>
      <c r="I171" s="99"/>
      <c r="J171" s="99"/>
      <c r="K171" s="99"/>
      <c r="L171" s="99"/>
      <c r="M171" s="99"/>
      <c r="N171" s="99"/>
    </row>
    <row r="172" spans="1:14" s="50" customFormat="1" ht="21">
      <c r="A172" s="121">
        <v>36</v>
      </c>
      <c r="B172" s="102" t="s">
        <v>618</v>
      </c>
      <c r="C172" s="103">
        <v>8.5</v>
      </c>
      <c r="D172" s="121" t="s">
        <v>619</v>
      </c>
      <c r="E172" s="99"/>
      <c r="F172" s="99"/>
      <c r="G172" s="99"/>
      <c r="H172" s="99"/>
      <c r="I172" s="99"/>
      <c r="J172" s="99"/>
      <c r="K172" s="99"/>
      <c r="L172" s="99"/>
      <c r="M172" s="99"/>
      <c r="N172" s="99"/>
    </row>
    <row r="173" spans="1:14" s="50" customFormat="1" ht="21">
      <c r="A173" s="121">
        <v>37</v>
      </c>
      <c r="B173" s="102" t="s">
        <v>620</v>
      </c>
      <c r="C173" s="103">
        <v>50.1</v>
      </c>
      <c r="D173" s="121" t="s">
        <v>621</v>
      </c>
      <c r="E173" s="99"/>
      <c r="F173" s="99"/>
      <c r="G173" s="99"/>
      <c r="H173" s="99"/>
      <c r="I173" s="99"/>
      <c r="J173" s="99"/>
      <c r="K173" s="99"/>
      <c r="L173" s="99"/>
      <c r="M173" s="99"/>
      <c r="N173" s="99"/>
    </row>
    <row r="174" spans="1:14" s="50" customFormat="1" ht="21">
      <c r="A174" s="121">
        <v>38</v>
      </c>
      <c r="B174" s="102" t="s">
        <v>622</v>
      </c>
      <c r="C174" s="103">
        <v>42.1</v>
      </c>
      <c r="D174" s="121" t="s">
        <v>623</v>
      </c>
      <c r="E174" s="99"/>
      <c r="F174" s="99"/>
      <c r="G174" s="99"/>
      <c r="H174" s="99"/>
      <c r="I174" s="99"/>
      <c r="J174" s="99"/>
      <c r="K174" s="99"/>
      <c r="L174" s="99"/>
      <c r="M174" s="99"/>
      <c r="N174" s="99"/>
    </row>
    <row r="175" spans="1:14" s="50" customFormat="1" ht="21">
      <c r="A175" s="121">
        <v>39</v>
      </c>
      <c r="B175" s="102" t="s">
        <v>805</v>
      </c>
      <c r="C175" s="103">
        <v>531.8</v>
      </c>
      <c r="D175" s="121" t="s">
        <v>624</v>
      </c>
      <c r="E175" s="99"/>
      <c r="F175" s="99"/>
      <c r="G175" s="99"/>
      <c r="H175" s="99"/>
      <c r="I175" s="99"/>
      <c r="J175" s="99"/>
      <c r="K175" s="99"/>
      <c r="L175" s="99"/>
      <c r="M175" s="99"/>
      <c r="N175" s="99"/>
    </row>
    <row r="176" spans="1:14" s="50" customFormat="1" ht="21">
      <c r="A176" s="121">
        <v>40</v>
      </c>
      <c r="B176" s="102" t="s">
        <v>625</v>
      </c>
      <c r="C176" s="103">
        <v>29.6</v>
      </c>
      <c r="D176" s="121" t="s">
        <v>626</v>
      </c>
      <c r="E176" s="99"/>
      <c r="F176" s="99"/>
      <c r="G176" s="99"/>
      <c r="H176" s="99"/>
      <c r="I176" s="99"/>
      <c r="J176" s="99"/>
      <c r="K176" s="99"/>
      <c r="L176" s="99"/>
      <c r="M176" s="99"/>
      <c r="N176" s="99"/>
    </row>
    <row r="177" spans="1:14" s="50" customFormat="1" ht="21">
      <c r="A177" s="121">
        <v>41</v>
      </c>
      <c r="B177" s="102" t="s">
        <v>627</v>
      </c>
      <c r="C177" s="103">
        <v>77.2</v>
      </c>
      <c r="D177" s="121" t="s">
        <v>628</v>
      </c>
      <c r="E177" s="99"/>
      <c r="F177" s="99"/>
      <c r="G177" s="99"/>
      <c r="H177" s="99"/>
      <c r="I177" s="99"/>
      <c r="J177" s="99"/>
      <c r="K177" s="99"/>
      <c r="L177" s="99"/>
      <c r="M177" s="99"/>
      <c r="N177" s="99"/>
    </row>
    <row r="178" spans="1:14" s="50" customFormat="1" ht="21">
      <c r="A178" s="121">
        <v>42</v>
      </c>
      <c r="B178" s="102" t="s">
        <v>629</v>
      </c>
      <c r="C178" s="103">
        <v>31.9</v>
      </c>
      <c r="D178" s="121" t="s">
        <v>630</v>
      </c>
      <c r="E178" s="99"/>
      <c r="F178" s="99"/>
      <c r="G178" s="99"/>
      <c r="H178" s="99"/>
      <c r="I178" s="99"/>
      <c r="J178" s="99"/>
      <c r="K178" s="99"/>
      <c r="L178" s="99"/>
      <c r="M178" s="99"/>
      <c r="N178" s="99"/>
    </row>
    <row r="179" spans="1:14" s="50" customFormat="1" ht="21">
      <c r="A179" s="121">
        <v>43</v>
      </c>
      <c r="B179" s="102" t="s">
        <v>631</v>
      </c>
      <c r="C179" s="103">
        <v>14.5</v>
      </c>
      <c r="D179" s="121" t="s">
        <v>632</v>
      </c>
      <c r="E179" s="99"/>
      <c r="F179" s="99"/>
      <c r="G179" s="99"/>
      <c r="H179" s="99"/>
      <c r="I179" s="99"/>
      <c r="J179" s="99"/>
      <c r="K179" s="99"/>
      <c r="L179" s="99"/>
      <c r="M179" s="99"/>
      <c r="N179" s="99"/>
    </row>
    <row r="180" spans="1:14" s="50" customFormat="1" ht="21">
      <c r="A180" s="121">
        <v>44</v>
      </c>
      <c r="B180" s="102" t="s">
        <v>633</v>
      </c>
      <c r="C180" s="103">
        <v>29.4</v>
      </c>
      <c r="D180" s="121" t="s">
        <v>634</v>
      </c>
      <c r="E180" s="99"/>
      <c r="F180" s="99"/>
      <c r="G180" s="99"/>
      <c r="H180" s="99"/>
      <c r="I180" s="99"/>
      <c r="J180" s="99"/>
      <c r="K180" s="99"/>
      <c r="L180" s="99"/>
      <c r="M180" s="99"/>
      <c r="N180" s="99"/>
    </row>
    <row r="181" spans="1:14" s="50" customFormat="1" ht="21">
      <c r="A181" s="121">
        <v>45</v>
      </c>
      <c r="B181" s="102" t="s">
        <v>635</v>
      </c>
      <c r="C181" s="103">
        <v>64.6</v>
      </c>
      <c r="D181" s="121" t="s">
        <v>636</v>
      </c>
      <c r="E181" s="99"/>
      <c r="F181" s="99"/>
      <c r="G181" s="99"/>
      <c r="H181" s="99"/>
      <c r="I181" s="99"/>
      <c r="J181" s="99"/>
      <c r="K181" s="99"/>
      <c r="L181" s="99"/>
      <c r="M181" s="99"/>
      <c r="N181" s="99"/>
    </row>
    <row r="182" spans="1:14" s="50" customFormat="1" ht="21">
      <c r="A182" s="121">
        <v>46</v>
      </c>
      <c r="B182" s="102" t="s">
        <v>806</v>
      </c>
      <c r="C182" s="103">
        <v>15.8</v>
      </c>
      <c r="D182" s="121" t="s">
        <v>637</v>
      </c>
      <c r="E182" s="99"/>
      <c r="F182" s="99"/>
      <c r="G182" s="99"/>
      <c r="H182" s="99"/>
      <c r="I182" s="99"/>
      <c r="J182" s="99"/>
      <c r="K182" s="99"/>
      <c r="L182" s="99"/>
      <c r="M182" s="99"/>
      <c r="N182" s="99"/>
    </row>
    <row r="183" spans="1:14" s="50" customFormat="1" ht="21">
      <c r="A183" s="121">
        <v>47</v>
      </c>
      <c r="B183" s="102" t="s">
        <v>638</v>
      </c>
      <c r="C183" s="103">
        <v>50.9</v>
      </c>
      <c r="D183" s="121" t="s">
        <v>639</v>
      </c>
      <c r="E183" s="99"/>
      <c r="F183" s="99"/>
      <c r="G183" s="99"/>
      <c r="H183" s="99"/>
      <c r="I183" s="99"/>
      <c r="J183" s="99"/>
      <c r="K183" s="99"/>
      <c r="L183" s="99"/>
      <c r="M183" s="99"/>
      <c r="N183" s="99"/>
    </row>
    <row r="184" spans="1:14" s="50" customFormat="1" ht="21">
      <c r="A184" s="121">
        <v>48</v>
      </c>
      <c r="B184" s="102" t="s">
        <v>640</v>
      </c>
      <c r="C184" s="103">
        <v>12.5</v>
      </c>
      <c r="D184" s="121" t="s">
        <v>643</v>
      </c>
      <c r="E184" s="99"/>
      <c r="F184" s="99"/>
      <c r="G184" s="99"/>
      <c r="H184" s="99"/>
      <c r="I184" s="99"/>
      <c r="J184" s="99"/>
      <c r="K184" s="99"/>
      <c r="L184" s="99"/>
      <c r="M184" s="99"/>
      <c r="N184" s="99"/>
    </row>
    <row r="185" spans="1:14" s="50" customFormat="1" ht="21">
      <c r="A185" s="121">
        <v>49</v>
      </c>
      <c r="B185" s="102" t="s">
        <v>641</v>
      </c>
      <c r="C185" s="103">
        <v>70</v>
      </c>
      <c r="D185" s="121" t="s">
        <v>644</v>
      </c>
      <c r="E185" s="99"/>
      <c r="F185" s="99"/>
      <c r="G185" s="99"/>
      <c r="H185" s="99"/>
      <c r="I185" s="99"/>
      <c r="J185" s="99"/>
      <c r="K185" s="99"/>
      <c r="L185" s="99"/>
      <c r="M185" s="99"/>
      <c r="N185" s="99"/>
    </row>
    <row r="186" spans="1:14" s="44" customFormat="1" ht="21">
      <c r="A186" s="109"/>
      <c r="B186" s="119"/>
      <c r="C186" s="139">
        <f>SUM(C158:C185)</f>
        <v>1568.8000000000002</v>
      </c>
      <c r="D186" s="109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</row>
    <row r="187" spans="1:14" s="50" customFormat="1" ht="21">
      <c r="A187" s="97"/>
      <c r="B187" s="166" t="s">
        <v>790</v>
      </c>
      <c r="C187" s="166"/>
      <c r="D187" s="98"/>
      <c r="E187" s="99"/>
      <c r="F187" s="99"/>
      <c r="G187" s="99"/>
      <c r="H187" s="99"/>
      <c r="I187" s="99"/>
      <c r="J187" s="99"/>
      <c r="K187" s="99"/>
      <c r="L187" s="99"/>
      <c r="M187" s="99"/>
      <c r="N187" s="99"/>
    </row>
    <row r="188" spans="1:14" s="50" customFormat="1" ht="21">
      <c r="A188" s="100" t="s">
        <v>3</v>
      </c>
      <c r="B188" s="100" t="s">
        <v>260</v>
      </c>
      <c r="C188" s="100" t="s">
        <v>234</v>
      </c>
      <c r="D188" s="100" t="s">
        <v>235</v>
      </c>
      <c r="E188" s="99"/>
      <c r="F188" s="99"/>
      <c r="G188" s="99"/>
      <c r="H188" s="99"/>
      <c r="I188" s="99"/>
      <c r="J188" s="99"/>
      <c r="K188" s="99"/>
      <c r="L188" s="99"/>
      <c r="M188" s="99"/>
      <c r="N188" s="99"/>
    </row>
    <row r="189" spans="1:14" s="50" customFormat="1" ht="21">
      <c r="A189" s="121">
        <v>50</v>
      </c>
      <c r="B189" s="102" t="s">
        <v>642</v>
      </c>
      <c r="C189" s="103">
        <v>36.2</v>
      </c>
      <c r="D189" s="121" t="s">
        <v>645</v>
      </c>
      <c r="E189" s="99"/>
      <c r="F189" s="99"/>
      <c r="G189" s="99"/>
      <c r="H189" s="99"/>
      <c r="I189" s="99"/>
      <c r="J189" s="99"/>
      <c r="K189" s="99"/>
      <c r="L189" s="99"/>
      <c r="M189" s="99"/>
      <c r="N189" s="99"/>
    </row>
    <row r="190" spans="1:14" s="50" customFormat="1" ht="21">
      <c r="A190" s="121">
        <v>51</v>
      </c>
      <c r="B190" s="102" t="s">
        <v>646</v>
      </c>
      <c r="C190" s="103">
        <v>42.4</v>
      </c>
      <c r="D190" s="121" t="s">
        <v>647</v>
      </c>
      <c r="E190" s="99"/>
      <c r="F190" s="99"/>
      <c r="G190" s="99"/>
      <c r="H190" s="99"/>
      <c r="I190" s="99"/>
      <c r="J190" s="99"/>
      <c r="K190" s="99"/>
      <c r="L190" s="99"/>
      <c r="M190" s="99"/>
      <c r="N190" s="99"/>
    </row>
    <row r="191" spans="1:14" s="50" customFormat="1" ht="21">
      <c r="A191" s="121">
        <v>52</v>
      </c>
      <c r="B191" s="102" t="s">
        <v>648</v>
      </c>
      <c r="C191" s="103">
        <v>22.3</v>
      </c>
      <c r="D191" s="121" t="s">
        <v>649</v>
      </c>
      <c r="E191" s="99"/>
      <c r="F191" s="99"/>
      <c r="G191" s="99"/>
      <c r="H191" s="99"/>
      <c r="I191" s="99"/>
      <c r="J191" s="99"/>
      <c r="K191" s="99"/>
      <c r="L191" s="99"/>
      <c r="M191" s="99"/>
      <c r="N191" s="99"/>
    </row>
    <row r="192" spans="1:14" s="50" customFormat="1" ht="21">
      <c r="A192" s="121">
        <v>53</v>
      </c>
      <c r="B192" s="102" t="s">
        <v>650</v>
      </c>
      <c r="C192" s="103">
        <v>38.5</v>
      </c>
      <c r="D192" s="121" t="s">
        <v>651</v>
      </c>
      <c r="E192" s="99"/>
      <c r="F192" s="99"/>
      <c r="G192" s="99"/>
      <c r="H192" s="99"/>
      <c r="I192" s="99"/>
      <c r="J192" s="99"/>
      <c r="K192" s="99"/>
      <c r="L192" s="99"/>
      <c r="M192" s="99"/>
      <c r="N192" s="99"/>
    </row>
    <row r="193" spans="1:14" s="50" customFormat="1" ht="21">
      <c r="A193" s="121">
        <v>54</v>
      </c>
      <c r="B193" s="102" t="s">
        <v>652</v>
      </c>
      <c r="C193" s="103">
        <v>17.5</v>
      </c>
      <c r="D193" s="121" t="s">
        <v>653</v>
      </c>
      <c r="E193" s="99"/>
      <c r="F193" s="99"/>
      <c r="G193" s="99"/>
      <c r="H193" s="99"/>
      <c r="I193" s="99"/>
      <c r="J193" s="99"/>
      <c r="K193" s="99"/>
      <c r="L193" s="99"/>
      <c r="M193" s="99"/>
      <c r="N193" s="99"/>
    </row>
    <row r="194" spans="1:14" s="50" customFormat="1" ht="21">
      <c r="A194" s="121">
        <v>55</v>
      </c>
      <c r="B194" s="126" t="s">
        <v>654</v>
      </c>
      <c r="C194" s="136">
        <v>14.8</v>
      </c>
      <c r="D194" s="121" t="s">
        <v>655</v>
      </c>
      <c r="E194" s="99"/>
      <c r="F194" s="99"/>
      <c r="G194" s="99"/>
      <c r="H194" s="99"/>
      <c r="I194" s="99"/>
      <c r="J194" s="99"/>
      <c r="K194" s="99"/>
      <c r="L194" s="99"/>
      <c r="M194" s="99"/>
      <c r="N194" s="99"/>
    </row>
    <row r="195" spans="1:14" s="50" customFormat="1" ht="21">
      <c r="A195" s="121">
        <v>56</v>
      </c>
      <c r="B195" s="126" t="s">
        <v>656</v>
      </c>
      <c r="C195" s="136">
        <v>18.5</v>
      </c>
      <c r="D195" s="121" t="s">
        <v>657</v>
      </c>
      <c r="E195" s="99"/>
      <c r="F195" s="99"/>
      <c r="G195" s="99"/>
      <c r="H195" s="99"/>
      <c r="I195" s="99"/>
      <c r="J195" s="99"/>
      <c r="K195" s="99"/>
      <c r="L195" s="99"/>
      <c r="M195" s="99"/>
      <c r="N195" s="99"/>
    </row>
    <row r="196" spans="1:14" s="50" customFormat="1" ht="21">
      <c r="A196" s="121">
        <v>57</v>
      </c>
      <c r="B196" s="126" t="s">
        <v>658</v>
      </c>
      <c r="C196" s="136">
        <v>35.3</v>
      </c>
      <c r="D196" s="121" t="s">
        <v>659</v>
      </c>
      <c r="E196" s="99"/>
      <c r="F196" s="99"/>
      <c r="G196" s="99"/>
      <c r="H196" s="99"/>
      <c r="I196" s="99"/>
      <c r="J196" s="99"/>
      <c r="K196" s="99"/>
      <c r="L196" s="99"/>
      <c r="M196" s="99"/>
      <c r="N196" s="99"/>
    </row>
    <row r="197" spans="1:14" s="50" customFormat="1" ht="21">
      <c r="A197" s="121">
        <v>58</v>
      </c>
      <c r="B197" s="102" t="s">
        <v>660</v>
      </c>
      <c r="C197" s="103">
        <v>3.1</v>
      </c>
      <c r="D197" s="121" t="s">
        <v>661</v>
      </c>
      <c r="E197" s="99"/>
      <c r="F197" s="99"/>
      <c r="G197" s="99"/>
      <c r="H197" s="99"/>
      <c r="I197" s="99"/>
      <c r="J197" s="99"/>
      <c r="K197" s="99"/>
      <c r="L197" s="99"/>
      <c r="M197" s="99"/>
      <c r="N197" s="99"/>
    </row>
    <row r="198" spans="1:14" s="50" customFormat="1" ht="21">
      <c r="A198" s="121">
        <v>59</v>
      </c>
      <c r="B198" s="115" t="s">
        <v>662</v>
      </c>
      <c r="C198" s="103">
        <v>17.4</v>
      </c>
      <c r="D198" s="122" t="s">
        <v>663</v>
      </c>
      <c r="E198" s="99"/>
      <c r="F198" s="99"/>
      <c r="G198" s="99"/>
      <c r="H198" s="99"/>
      <c r="I198" s="99"/>
      <c r="J198" s="99"/>
      <c r="K198" s="99"/>
      <c r="L198" s="99"/>
      <c r="M198" s="99"/>
      <c r="N198" s="99"/>
    </row>
    <row r="199" spans="1:14" s="50" customFormat="1" ht="21">
      <c r="A199" s="121">
        <v>60</v>
      </c>
      <c r="B199" s="115" t="s">
        <v>826</v>
      </c>
      <c r="C199" s="103">
        <v>33.9</v>
      </c>
      <c r="D199" s="122" t="s">
        <v>827</v>
      </c>
      <c r="E199" s="99"/>
      <c r="F199" s="99"/>
      <c r="G199" s="99"/>
      <c r="H199" s="99"/>
      <c r="I199" s="99"/>
      <c r="J199" s="99"/>
      <c r="K199" s="99"/>
      <c r="L199" s="99"/>
      <c r="M199" s="99"/>
      <c r="N199" s="99"/>
    </row>
    <row r="200" spans="1:14" s="50" customFormat="1" ht="21">
      <c r="A200" s="121">
        <v>61</v>
      </c>
      <c r="B200" s="102" t="s">
        <v>807</v>
      </c>
      <c r="C200" s="103">
        <v>120.8</v>
      </c>
      <c r="D200" s="121" t="s">
        <v>664</v>
      </c>
      <c r="E200" s="99"/>
      <c r="F200" s="99"/>
      <c r="G200" s="99"/>
      <c r="H200" s="99"/>
      <c r="I200" s="99"/>
      <c r="J200" s="99"/>
      <c r="K200" s="99"/>
      <c r="L200" s="99"/>
      <c r="M200" s="99"/>
      <c r="N200" s="99"/>
    </row>
    <row r="201" spans="1:14" s="50" customFormat="1" ht="21">
      <c r="A201" s="121">
        <v>62</v>
      </c>
      <c r="B201" s="102" t="s">
        <v>665</v>
      </c>
      <c r="C201" s="103">
        <v>96.3</v>
      </c>
      <c r="D201" s="121" t="s">
        <v>666</v>
      </c>
      <c r="E201" s="99"/>
      <c r="F201" s="99"/>
      <c r="G201" s="99"/>
      <c r="H201" s="99"/>
      <c r="I201" s="99"/>
      <c r="J201" s="99"/>
      <c r="K201" s="99"/>
      <c r="L201" s="99"/>
      <c r="M201" s="99"/>
      <c r="N201" s="99"/>
    </row>
    <row r="202" spans="1:14" s="50" customFormat="1" ht="21">
      <c r="A202" s="121">
        <v>63</v>
      </c>
      <c r="B202" s="102" t="s">
        <v>667</v>
      </c>
      <c r="C202" s="103">
        <v>61.5</v>
      </c>
      <c r="D202" s="121" t="s">
        <v>669</v>
      </c>
      <c r="E202" s="99"/>
      <c r="F202" s="99"/>
      <c r="G202" s="99"/>
      <c r="H202" s="99"/>
      <c r="I202" s="99"/>
      <c r="J202" s="99"/>
      <c r="K202" s="99"/>
      <c r="L202" s="99"/>
      <c r="M202" s="99"/>
      <c r="N202" s="99"/>
    </row>
    <row r="203" spans="1:14" s="50" customFormat="1" ht="21">
      <c r="A203" s="121">
        <v>64</v>
      </c>
      <c r="B203" s="102" t="s">
        <v>668</v>
      </c>
      <c r="C203" s="103">
        <v>24.3</v>
      </c>
      <c r="D203" s="121" t="s">
        <v>670</v>
      </c>
      <c r="E203" s="99"/>
      <c r="F203" s="99"/>
      <c r="G203" s="99"/>
      <c r="H203" s="99"/>
      <c r="I203" s="99"/>
      <c r="J203" s="99"/>
      <c r="K203" s="99"/>
      <c r="L203" s="99"/>
      <c r="M203" s="99"/>
      <c r="N203" s="99"/>
    </row>
    <row r="204" spans="1:14" s="50" customFormat="1" ht="21">
      <c r="A204" s="121">
        <v>65</v>
      </c>
      <c r="B204" s="102" t="s">
        <v>671</v>
      </c>
      <c r="C204" s="103">
        <v>53.1</v>
      </c>
      <c r="D204" s="121" t="s">
        <v>672</v>
      </c>
      <c r="E204" s="99"/>
      <c r="F204" s="99"/>
      <c r="G204" s="99"/>
      <c r="H204" s="99"/>
      <c r="I204" s="99"/>
      <c r="J204" s="99"/>
      <c r="K204" s="99"/>
      <c r="L204" s="99"/>
      <c r="M204" s="99"/>
      <c r="N204" s="99"/>
    </row>
    <row r="205" spans="1:14" s="50" customFormat="1" ht="21">
      <c r="A205" s="121">
        <v>66</v>
      </c>
      <c r="B205" s="102" t="s">
        <v>673</v>
      </c>
      <c r="C205" s="103">
        <v>96</v>
      </c>
      <c r="D205" s="121" t="s">
        <v>674</v>
      </c>
      <c r="E205" s="99"/>
      <c r="F205" s="99"/>
      <c r="G205" s="99"/>
      <c r="H205" s="99"/>
      <c r="I205" s="99"/>
      <c r="J205" s="99"/>
      <c r="K205" s="99"/>
      <c r="L205" s="99"/>
      <c r="M205" s="99"/>
      <c r="N205" s="99"/>
    </row>
    <row r="206" spans="1:14" s="50" customFormat="1" ht="21">
      <c r="A206" s="121">
        <v>67</v>
      </c>
      <c r="B206" s="102" t="s">
        <v>675</v>
      </c>
      <c r="C206" s="103">
        <v>50.3</v>
      </c>
      <c r="D206" s="121" t="s">
        <v>676</v>
      </c>
      <c r="E206" s="99"/>
      <c r="F206" s="99"/>
      <c r="G206" s="99"/>
      <c r="H206" s="99"/>
      <c r="I206" s="99"/>
      <c r="J206" s="99"/>
      <c r="K206" s="99"/>
      <c r="L206" s="99"/>
      <c r="M206" s="99"/>
      <c r="N206" s="99"/>
    </row>
    <row r="207" spans="1:14" s="50" customFormat="1" ht="21">
      <c r="A207" s="121">
        <v>68</v>
      </c>
      <c r="B207" s="102" t="s">
        <v>677</v>
      </c>
      <c r="C207" s="103">
        <v>80</v>
      </c>
      <c r="D207" s="121" t="s">
        <v>678</v>
      </c>
      <c r="E207" s="99"/>
      <c r="F207" s="99"/>
      <c r="G207" s="99"/>
      <c r="H207" s="99"/>
      <c r="I207" s="99"/>
      <c r="J207" s="99"/>
      <c r="K207" s="99"/>
      <c r="L207" s="99"/>
      <c r="M207" s="99"/>
      <c r="N207" s="99"/>
    </row>
    <row r="208" spans="1:14" s="50" customFormat="1" ht="21">
      <c r="A208" s="121">
        <v>69</v>
      </c>
      <c r="B208" s="102" t="s">
        <v>679</v>
      </c>
      <c r="C208" s="103">
        <v>17.8</v>
      </c>
      <c r="D208" s="121" t="s">
        <v>680</v>
      </c>
      <c r="E208" s="99"/>
      <c r="F208" s="99"/>
      <c r="G208" s="99"/>
      <c r="H208" s="99"/>
      <c r="I208" s="99"/>
      <c r="J208" s="99"/>
      <c r="K208" s="99"/>
      <c r="L208" s="99"/>
      <c r="M208" s="99"/>
      <c r="N208" s="99"/>
    </row>
    <row r="209" spans="1:14" s="50" customFormat="1" ht="21">
      <c r="A209" s="121">
        <v>70</v>
      </c>
      <c r="B209" s="102" t="s">
        <v>808</v>
      </c>
      <c r="C209" s="103">
        <v>68.6</v>
      </c>
      <c r="D209" s="121" t="s">
        <v>681</v>
      </c>
      <c r="E209" s="99"/>
      <c r="F209" s="99"/>
      <c r="G209" s="99"/>
      <c r="H209" s="99"/>
      <c r="I209" s="99"/>
      <c r="J209" s="99"/>
      <c r="K209" s="99"/>
      <c r="L209" s="99"/>
      <c r="M209" s="99"/>
      <c r="N209" s="99"/>
    </row>
    <row r="210" spans="1:14" s="50" customFormat="1" ht="21">
      <c r="A210" s="121">
        <v>71</v>
      </c>
      <c r="B210" s="102" t="s">
        <v>682</v>
      </c>
      <c r="C210" s="103">
        <v>126.2</v>
      </c>
      <c r="D210" s="121" t="s">
        <v>683</v>
      </c>
      <c r="E210" s="99"/>
      <c r="F210" s="99"/>
      <c r="G210" s="99"/>
      <c r="H210" s="99"/>
      <c r="I210" s="99"/>
      <c r="J210" s="99"/>
      <c r="K210" s="99"/>
      <c r="L210" s="99"/>
      <c r="M210" s="99"/>
      <c r="N210" s="99"/>
    </row>
    <row r="211" spans="1:14" s="50" customFormat="1" ht="21">
      <c r="A211" s="121">
        <v>72</v>
      </c>
      <c r="B211" s="102" t="s">
        <v>684</v>
      </c>
      <c r="C211" s="103">
        <v>36.6</v>
      </c>
      <c r="D211" s="121" t="s">
        <v>685</v>
      </c>
      <c r="E211" s="99"/>
      <c r="F211" s="99"/>
      <c r="G211" s="99"/>
      <c r="H211" s="99"/>
      <c r="I211" s="99"/>
      <c r="J211" s="99"/>
      <c r="K211" s="99"/>
      <c r="L211" s="99"/>
      <c r="M211" s="99"/>
      <c r="N211" s="99"/>
    </row>
    <row r="212" spans="1:14" s="50" customFormat="1" ht="21">
      <c r="A212" s="121">
        <v>73</v>
      </c>
      <c r="B212" s="102" t="s">
        <v>686</v>
      </c>
      <c r="C212" s="103">
        <v>38.2</v>
      </c>
      <c r="D212" s="121" t="s">
        <v>687</v>
      </c>
      <c r="E212" s="99"/>
      <c r="F212" s="99"/>
      <c r="G212" s="99"/>
      <c r="H212" s="99"/>
      <c r="I212" s="99"/>
      <c r="J212" s="99"/>
      <c r="K212" s="99"/>
      <c r="L212" s="99"/>
      <c r="M212" s="99"/>
      <c r="N212" s="99"/>
    </row>
    <row r="213" spans="1:14" s="50" customFormat="1" ht="21">
      <c r="A213" s="121">
        <v>74</v>
      </c>
      <c r="B213" s="102" t="s">
        <v>688</v>
      </c>
      <c r="C213" s="103">
        <v>48.3</v>
      </c>
      <c r="D213" s="121" t="s">
        <v>689</v>
      </c>
      <c r="E213" s="99"/>
      <c r="F213" s="99"/>
      <c r="G213" s="99"/>
      <c r="H213" s="99"/>
      <c r="I213" s="99"/>
      <c r="J213" s="99"/>
      <c r="K213" s="99"/>
      <c r="L213" s="99"/>
      <c r="M213" s="99"/>
      <c r="N213" s="99"/>
    </row>
    <row r="214" spans="1:14" s="50" customFormat="1" ht="21">
      <c r="A214" s="121">
        <v>75</v>
      </c>
      <c r="B214" s="102" t="s">
        <v>690</v>
      </c>
      <c r="C214" s="103">
        <v>131.6</v>
      </c>
      <c r="D214" s="121" t="s">
        <v>691</v>
      </c>
      <c r="E214" s="99"/>
      <c r="F214" s="99"/>
      <c r="G214" s="99"/>
      <c r="H214" s="99"/>
      <c r="I214" s="99"/>
      <c r="J214" s="99"/>
      <c r="K214" s="99"/>
      <c r="L214" s="99"/>
      <c r="M214" s="99"/>
      <c r="N214" s="99"/>
    </row>
    <row r="215" spans="1:14" s="50" customFormat="1" ht="21">
      <c r="A215" s="121">
        <v>76</v>
      </c>
      <c r="B215" s="102" t="s">
        <v>692</v>
      </c>
      <c r="C215" s="103">
        <v>52.8</v>
      </c>
      <c r="D215" s="121" t="s">
        <v>693</v>
      </c>
      <c r="E215" s="99"/>
      <c r="F215" s="99"/>
      <c r="G215" s="99"/>
      <c r="H215" s="99"/>
      <c r="I215" s="99"/>
      <c r="J215" s="99"/>
      <c r="K215" s="99"/>
      <c r="L215" s="99"/>
      <c r="M215" s="99"/>
      <c r="N215" s="99"/>
    </row>
    <row r="216" spans="1:14" s="50" customFormat="1" ht="21">
      <c r="A216" s="121">
        <v>77</v>
      </c>
      <c r="B216" s="102" t="s">
        <v>694</v>
      </c>
      <c r="C216" s="103">
        <v>21.8</v>
      </c>
      <c r="D216" s="121" t="s">
        <v>695</v>
      </c>
      <c r="E216" s="99"/>
      <c r="F216" s="99"/>
      <c r="G216" s="99"/>
      <c r="H216" s="99"/>
      <c r="I216" s="99"/>
      <c r="J216" s="99"/>
      <c r="K216" s="99"/>
      <c r="L216" s="99"/>
      <c r="M216" s="99"/>
      <c r="N216" s="99"/>
    </row>
    <row r="217" spans="1:14" s="50" customFormat="1" ht="21">
      <c r="A217" s="109"/>
      <c r="B217" s="119"/>
      <c r="C217" s="139">
        <f>SUM(C189:C216)</f>
        <v>1404.0999999999997</v>
      </c>
      <c r="D217" s="109"/>
      <c r="E217" s="99"/>
      <c r="F217" s="99"/>
      <c r="G217" s="99"/>
      <c r="H217" s="99"/>
      <c r="I217" s="99"/>
      <c r="J217" s="99"/>
      <c r="K217" s="99"/>
      <c r="L217" s="99"/>
      <c r="M217" s="99"/>
      <c r="N217" s="99"/>
    </row>
    <row r="218" spans="1:14" s="50" customFormat="1" ht="21">
      <c r="A218" s="97"/>
      <c r="B218" s="166" t="s">
        <v>790</v>
      </c>
      <c r="C218" s="166"/>
      <c r="D218" s="98"/>
      <c r="E218" s="99"/>
      <c r="F218" s="99"/>
      <c r="G218" s="99"/>
      <c r="H218" s="99"/>
      <c r="I218" s="99"/>
      <c r="J218" s="99"/>
      <c r="K218" s="99"/>
      <c r="L218" s="99"/>
      <c r="M218" s="99"/>
      <c r="N218" s="99"/>
    </row>
    <row r="219" spans="1:14" s="50" customFormat="1" ht="21">
      <c r="A219" s="100" t="s">
        <v>3</v>
      </c>
      <c r="B219" s="100" t="s">
        <v>260</v>
      </c>
      <c r="C219" s="100" t="s">
        <v>234</v>
      </c>
      <c r="D219" s="100" t="s">
        <v>235</v>
      </c>
      <c r="E219" s="99"/>
      <c r="F219" s="99"/>
      <c r="G219" s="99"/>
      <c r="H219" s="99"/>
      <c r="I219" s="99"/>
      <c r="J219" s="99"/>
      <c r="K219" s="99"/>
      <c r="L219" s="99"/>
      <c r="M219" s="99"/>
      <c r="N219" s="99"/>
    </row>
    <row r="220" spans="1:14" s="50" customFormat="1" ht="21">
      <c r="A220" s="121">
        <v>78</v>
      </c>
      <c r="B220" s="102" t="s">
        <v>696</v>
      </c>
      <c r="C220" s="103">
        <v>75.4</v>
      </c>
      <c r="D220" s="121" t="s">
        <v>697</v>
      </c>
      <c r="E220" s="99"/>
      <c r="F220" s="99"/>
      <c r="G220" s="99"/>
      <c r="H220" s="99"/>
      <c r="I220" s="99"/>
      <c r="J220" s="99"/>
      <c r="K220" s="99"/>
      <c r="L220" s="99"/>
      <c r="M220" s="99"/>
      <c r="N220" s="99"/>
    </row>
    <row r="221" spans="1:14" s="50" customFormat="1" ht="21">
      <c r="A221" s="121">
        <v>79</v>
      </c>
      <c r="B221" s="102" t="s">
        <v>698</v>
      </c>
      <c r="C221" s="103">
        <v>36.6</v>
      </c>
      <c r="D221" s="121" t="s">
        <v>699</v>
      </c>
      <c r="E221" s="99"/>
      <c r="F221" s="99"/>
      <c r="G221" s="99"/>
      <c r="H221" s="99"/>
      <c r="I221" s="99"/>
      <c r="J221" s="99"/>
      <c r="K221" s="99"/>
      <c r="L221" s="99"/>
      <c r="M221" s="99"/>
      <c r="N221" s="99"/>
    </row>
    <row r="222" spans="1:14" s="50" customFormat="1" ht="21">
      <c r="A222" s="121">
        <v>80</v>
      </c>
      <c r="B222" s="102" t="s">
        <v>700</v>
      </c>
      <c r="C222" s="103">
        <v>1.8</v>
      </c>
      <c r="D222" s="121" t="s">
        <v>701</v>
      </c>
      <c r="E222" s="99"/>
      <c r="F222" s="99"/>
      <c r="G222" s="99"/>
      <c r="H222" s="99"/>
      <c r="I222" s="99"/>
      <c r="J222" s="99"/>
      <c r="K222" s="99"/>
      <c r="L222" s="99"/>
      <c r="M222" s="99"/>
      <c r="N222" s="99"/>
    </row>
    <row r="223" spans="1:14" s="50" customFormat="1" ht="21">
      <c r="A223" s="121">
        <v>81</v>
      </c>
      <c r="B223" s="126" t="s">
        <v>809</v>
      </c>
      <c r="C223" s="136">
        <v>5.5</v>
      </c>
      <c r="D223" s="121" t="s">
        <v>702</v>
      </c>
      <c r="E223" s="99"/>
      <c r="F223" s="99"/>
      <c r="G223" s="99"/>
      <c r="H223" s="99"/>
      <c r="I223" s="99"/>
      <c r="J223" s="99"/>
      <c r="K223" s="99"/>
      <c r="L223" s="99"/>
      <c r="M223" s="99"/>
      <c r="N223" s="99"/>
    </row>
    <row r="224" spans="1:14" s="50" customFormat="1" ht="21">
      <c r="A224" s="121">
        <v>82</v>
      </c>
      <c r="B224" s="126" t="s">
        <v>703</v>
      </c>
      <c r="C224" s="136">
        <v>11.5</v>
      </c>
      <c r="D224" s="121" t="s">
        <v>704</v>
      </c>
      <c r="E224" s="99"/>
      <c r="F224" s="99"/>
      <c r="G224" s="99"/>
      <c r="H224" s="99"/>
      <c r="I224" s="99"/>
      <c r="J224" s="99"/>
      <c r="K224" s="99"/>
      <c r="L224" s="99"/>
      <c r="M224" s="99"/>
      <c r="N224" s="99"/>
    </row>
    <row r="225" spans="1:14" s="50" customFormat="1" ht="21">
      <c r="A225" s="121">
        <v>83</v>
      </c>
      <c r="B225" s="126" t="s">
        <v>705</v>
      </c>
      <c r="C225" s="136">
        <v>28.4</v>
      </c>
      <c r="D225" s="121" t="s">
        <v>706</v>
      </c>
      <c r="E225" s="99"/>
      <c r="F225" s="99"/>
      <c r="G225" s="99"/>
      <c r="H225" s="99"/>
      <c r="I225" s="99"/>
      <c r="J225" s="99"/>
      <c r="K225" s="99"/>
      <c r="L225" s="99"/>
      <c r="M225" s="99"/>
      <c r="N225" s="99"/>
    </row>
    <row r="226" spans="1:14" s="50" customFormat="1" ht="21">
      <c r="A226" s="121">
        <v>84</v>
      </c>
      <c r="B226" s="102" t="s">
        <v>707</v>
      </c>
      <c r="C226" s="103">
        <v>71.2</v>
      </c>
      <c r="D226" s="121" t="s">
        <v>708</v>
      </c>
      <c r="E226" s="99"/>
      <c r="F226" s="99"/>
      <c r="G226" s="99"/>
      <c r="H226" s="99"/>
      <c r="I226" s="99"/>
      <c r="J226" s="99"/>
      <c r="K226" s="99"/>
      <c r="L226" s="99"/>
      <c r="M226" s="99"/>
      <c r="N226" s="99"/>
    </row>
    <row r="227" spans="1:14" s="50" customFormat="1" ht="21">
      <c r="A227" s="121">
        <v>85</v>
      </c>
      <c r="B227" s="102" t="s">
        <v>810</v>
      </c>
      <c r="C227" s="103">
        <v>21</v>
      </c>
      <c r="D227" s="121" t="s">
        <v>709</v>
      </c>
      <c r="E227" s="99"/>
      <c r="F227" s="99"/>
      <c r="G227" s="99"/>
      <c r="H227" s="99"/>
      <c r="I227" s="99"/>
      <c r="J227" s="99"/>
      <c r="K227" s="99"/>
      <c r="L227" s="99"/>
      <c r="M227" s="99"/>
      <c r="N227" s="99"/>
    </row>
    <row r="228" spans="1:14" s="50" customFormat="1" ht="21">
      <c r="A228" s="121">
        <v>86</v>
      </c>
      <c r="B228" s="102" t="s">
        <v>710</v>
      </c>
      <c r="C228" s="103">
        <v>36.3</v>
      </c>
      <c r="D228" s="121" t="s">
        <v>711</v>
      </c>
      <c r="E228" s="99"/>
      <c r="F228" s="99"/>
      <c r="G228" s="99"/>
      <c r="H228" s="99"/>
      <c r="I228" s="99"/>
      <c r="J228" s="99"/>
      <c r="K228" s="99"/>
      <c r="L228" s="99"/>
      <c r="M228" s="99"/>
      <c r="N228" s="99"/>
    </row>
    <row r="229" spans="1:14" s="50" customFormat="1" ht="21">
      <c r="A229" s="121">
        <v>87</v>
      </c>
      <c r="B229" s="102" t="s">
        <v>712</v>
      </c>
      <c r="C229" s="103">
        <v>23.9</v>
      </c>
      <c r="D229" s="121" t="s">
        <v>713</v>
      </c>
      <c r="E229" s="99"/>
      <c r="F229" s="99"/>
      <c r="G229" s="99"/>
      <c r="H229" s="99"/>
      <c r="I229" s="99"/>
      <c r="J229" s="99"/>
      <c r="K229" s="99"/>
      <c r="L229" s="99"/>
      <c r="M229" s="99"/>
      <c r="N229" s="99"/>
    </row>
    <row r="230" spans="1:14" s="50" customFormat="1" ht="21">
      <c r="A230" s="121">
        <v>88</v>
      </c>
      <c r="B230" s="102" t="s">
        <v>714</v>
      </c>
      <c r="C230" s="103">
        <v>21.2</v>
      </c>
      <c r="D230" s="121" t="s">
        <v>715</v>
      </c>
      <c r="E230" s="99"/>
      <c r="F230" s="99"/>
      <c r="G230" s="99"/>
      <c r="H230" s="99"/>
      <c r="I230" s="99"/>
      <c r="J230" s="99"/>
      <c r="K230" s="99"/>
      <c r="L230" s="99"/>
      <c r="M230" s="99"/>
      <c r="N230" s="99"/>
    </row>
    <row r="231" spans="1:14" s="50" customFormat="1" ht="21">
      <c r="A231" s="121">
        <v>89</v>
      </c>
      <c r="B231" s="102" t="s">
        <v>811</v>
      </c>
      <c r="C231" s="103">
        <v>91.7</v>
      </c>
      <c r="D231" s="121" t="s">
        <v>716</v>
      </c>
      <c r="E231" s="99"/>
      <c r="F231" s="99"/>
      <c r="G231" s="99"/>
      <c r="H231" s="99"/>
      <c r="I231" s="99"/>
      <c r="J231" s="99"/>
      <c r="K231" s="99"/>
      <c r="L231" s="99"/>
      <c r="M231" s="99"/>
      <c r="N231" s="99"/>
    </row>
    <row r="232" spans="1:14" s="50" customFormat="1" ht="21">
      <c r="A232" s="121">
        <v>90</v>
      </c>
      <c r="B232" s="115" t="s">
        <v>717</v>
      </c>
      <c r="C232" s="103">
        <v>7.4</v>
      </c>
      <c r="D232" s="122" t="s">
        <v>718</v>
      </c>
      <c r="E232" s="99"/>
      <c r="F232" s="99"/>
      <c r="G232" s="99"/>
      <c r="H232" s="99"/>
      <c r="I232" s="99"/>
      <c r="J232" s="99"/>
      <c r="K232" s="99"/>
      <c r="L232" s="99"/>
      <c r="M232" s="99"/>
      <c r="N232" s="99"/>
    </row>
    <row r="233" spans="1:14" s="50" customFormat="1" ht="21">
      <c r="A233" s="121">
        <v>91</v>
      </c>
      <c r="B233" s="102" t="s">
        <v>719</v>
      </c>
      <c r="C233" s="103">
        <v>14.7</v>
      </c>
      <c r="D233" s="121" t="s">
        <v>720</v>
      </c>
      <c r="E233" s="99"/>
      <c r="F233" s="99"/>
      <c r="G233" s="99"/>
      <c r="H233" s="99"/>
      <c r="I233" s="99"/>
      <c r="J233" s="99"/>
      <c r="K233" s="99"/>
      <c r="L233" s="99"/>
      <c r="M233" s="99"/>
      <c r="N233" s="99"/>
    </row>
    <row r="234" spans="1:14" s="50" customFormat="1" ht="21">
      <c r="A234" s="121">
        <v>92</v>
      </c>
      <c r="B234" s="102" t="s">
        <v>721</v>
      </c>
      <c r="C234" s="103">
        <v>6.8</v>
      </c>
      <c r="D234" s="121" t="s">
        <v>722</v>
      </c>
      <c r="E234" s="99"/>
      <c r="F234" s="99"/>
      <c r="G234" s="99"/>
      <c r="H234" s="99"/>
      <c r="I234" s="99"/>
      <c r="J234" s="99"/>
      <c r="K234" s="99"/>
      <c r="L234" s="99"/>
      <c r="M234" s="99"/>
      <c r="N234" s="99"/>
    </row>
    <row r="235" spans="1:14" s="50" customFormat="1" ht="21">
      <c r="A235" s="121">
        <v>93</v>
      </c>
      <c r="B235" s="102" t="s">
        <v>723</v>
      </c>
      <c r="C235" s="103">
        <v>34.4</v>
      </c>
      <c r="D235" s="121" t="s">
        <v>724</v>
      </c>
      <c r="E235" s="99"/>
      <c r="F235" s="99"/>
      <c r="G235" s="99"/>
      <c r="H235" s="99"/>
      <c r="I235" s="99"/>
      <c r="J235" s="99"/>
      <c r="K235" s="99"/>
      <c r="L235" s="99"/>
      <c r="M235" s="99"/>
      <c r="N235" s="99"/>
    </row>
    <row r="236" spans="1:14" s="50" customFormat="1" ht="21">
      <c r="A236" s="121">
        <v>94</v>
      </c>
      <c r="B236" s="102" t="s">
        <v>725</v>
      </c>
      <c r="C236" s="103">
        <v>85.5</v>
      </c>
      <c r="D236" s="121" t="s">
        <v>726</v>
      </c>
      <c r="E236" s="99"/>
      <c r="F236" s="99"/>
      <c r="G236" s="99"/>
      <c r="H236" s="99"/>
      <c r="I236" s="99"/>
      <c r="J236" s="99"/>
      <c r="K236" s="99"/>
      <c r="L236" s="99"/>
      <c r="M236" s="99"/>
      <c r="N236" s="99"/>
    </row>
    <row r="237" spans="1:14" s="50" customFormat="1" ht="21">
      <c r="A237" s="121">
        <v>95</v>
      </c>
      <c r="B237" s="102" t="s">
        <v>812</v>
      </c>
      <c r="C237" s="103">
        <v>45.3</v>
      </c>
      <c r="D237" s="121" t="s">
        <v>727</v>
      </c>
      <c r="E237" s="99"/>
      <c r="F237" s="99"/>
      <c r="G237" s="99"/>
      <c r="H237" s="99"/>
      <c r="I237" s="99"/>
      <c r="J237" s="99"/>
      <c r="K237" s="99"/>
      <c r="L237" s="99"/>
      <c r="M237" s="99"/>
      <c r="N237" s="99"/>
    </row>
    <row r="238" spans="1:14" s="50" customFormat="1" ht="21">
      <c r="A238" s="121">
        <v>96</v>
      </c>
      <c r="B238" s="102" t="s">
        <v>729</v>
      </c>
      <c r="C238" s="103">
        <v>49.2</v>
      </c>
      <c r="D238" s="121" t="s">
        <v>730</v>
      </c>
      <c r="E238" s="99"/>
      <c r="F238" s="99"/>
      <c r="G238" s="99"/>
      <c r="H238" s="99"/>
      <c r="I238" s="99"/>
      <c r="J238" s="99"/>
      <c r="K238" s="99"/>
      <c r="L238" s="99"/>
      <c r="M238" s="99"/>
      <c r="N238" s="99"/>
    </row>
    <row r="239" spans="1:14" s="50" customFormat="1" ht="21">
      <c r="A239" s="121">
        <v>97</v>
      </c>
      <c r="B239" s="102" t="s">
        <v>731</v>
      </c>
      <c r="C239" s="103">
        <v>27.1</v>
      </c>
      <c r="D239" s="121" t="s">
        <v>732</v>
      </c>
      <c r="E239" s="99"/>
      <c r="F239" s="99"/>
      <c r="G239" s="99"/>
      <c r="H239" s="99"/>
      <c r="I239" s="99"/>
      <c r="J239" s="99"/>
      <c r="K239" s="99"/>
      <c r="L239" s="99"/>
      <c r="M239" s="99"/>
      <c r="N239" s="99"/>
    </row>
    <row r="240" spans="1:14" s="50" customFormat="1" ht="21">
      <c r="A240" s="121">
        <v>98</v>
      </c>
      <c r="B240" s="102" t="s">
        <v>733</v>
      </c>
      <c r="C240" s="103">
        <v>60</v>
      </c>
      <c r="D240" s="121" t="s">
        <v>734</v>
      </c>
      <c r="E240" s="99"/>
      <c r="F240" s="99"/>
      <c r="G240" s="99"/>
      <c r="H240" s="99"/>
      <c r="I240" s="99"/>
      <c r="J240" s="99"/>
      <c r="K240" s="99"/>
      <c r="L240" s="99"/>
      <c r="M240" s="99"/>
      <c r="N240" s="99"/>
    </row>
    <row r="241" spans="1:14" s="50" customFormat="1" ht="21">
      <c r="A241" s="121">
        <v>99</v>
      </c>
      <c r="B241" s="126" t="s">
        <v>735</v>
      </c>
      <c r="C241" s="136">
        <v>28.8</v>
      </c>
      <c r="D241" s="121" t="s">
        <v>736</v>
      </c>
      <c r="E241" s="99"/>
      <c r="F241" s="99"/>
      <c r="G241" s="99"/>
      <c r="H241" s="99"/>
      <c r="I241" s="99"/>
      <c r="J241" s="99"/>
      <c r="K241" s="99"/>
      <c r="L241" s="99"/>
      <c r="M241" s="99"/>
      <c r="N241" s="99"/>
    </row>
    <row r="242" spans="1:14" s="50" customFormat="1" ht="21">
      <c r="A242" s="121">
        <v>100</v>
      </c>
      <c r="B242" s="126" t="s">
        <v>737</v>
      </c>
      <c r="C242" s="136">
        <v>21.2</v>
      </c>
      <c r="D242" s="121" t="s">
        <v>738</v>
      </c>
      <c r="E242" s="99"/>
      <c r="F242" s="99"/>
      <c r="G242" s="99"/>
      <c r="H242" s="99"/>
      <c r="I242" s="99"/>
      <c r="J242" s="99"/>
      <c r="K242" s="99"/>
      <c r="L242" s="99"/>
      <c r="M242" s="99"/>
      <c r="N242" s="99"/>
    </row>
    <row r="243" spans="1:14" s="50" customFormat="1" ht="21">
      <c r="A243" s="121">
        <v>101</v>
      </c>
      <c r="B243" s="126" t="s">
        <v>813</v>
      </c>
      <c r="C243" s="136">
        <v>100.7</v>
      </c>
      <c r="D243" s="121" t="s">
        <v>728</v>
      </c>
      <c r="E243" s="99"/>
      <c r="F243" s="99"/>
      <c r="G243" s="99"/>
      <c r="H243" s="99"/>
      <c r="I243" s="99"/>
      <c r="J243" s="99"/>
      <c r="K243" s="99"/>
      <c r="L243" s="99"/>
      <c r="M243" s="99"/>
      <c r="N243" s="99"/>
    </row>
    <row r="244" spans="1:14" s="50" customFormat="1" ht="21">
      <c r="A244" s="121">
        <v>102</v>
      </c>
      <c r="B244" s="102" t="s">
        <v>739</v>
      </c>
      <c r="C244" s="103">
        <v>216.4</v>
      </c>
      <c r="D244" s="121" t="s">
        <v>740</v>
      </c>
      <c r="E244" s="99"/>
      <c r="F244" s="99"/>
      <c r="G244" s="99"/>
      <c r="H244" s="99"/>
      <c r="I244" s="99"/>
      <c r="J244" s="99"/>
      <c r="K244" s="99"/>
      <c r="L244" s="99"/>
      <c r="M244" s="99"/>
      <c r="N244" s="99"/>
    </row>
    <row r="245" spans="1:14" s="50" customFormat="1" ht="21">
      <c r="A245" s="121">
        <v>103</v>
      </c>
      <c r="B245" s="102" t="s">
        <v>814</v>
      </c>
      <c r="C245" s="103">
        <v>26.2</v>
      </c>
      <c r="D245" s="121" t="s">
        <v>741</v>
      </c>
      <c r="E245" s="99"/>
      <c r="F245" s="99"/>
      <c r="G245" s="99"/>
      <c r="H245" s="99"/>
      <c r="I245" s="99"/>
      <c r="J245" s="99"/>
      <c r="K245" s="99"/>
      <c r="L245" s="99"/>
      <c r="M245" s="99"/>
      <c r="N245" s="99"/>
    </row>
    <row r="246" spans="1:14" s="50" customFormat="1" ht="21">
      <c r="A246" s="121">
        <v>104</v>
      </c>
      <c r="B246" s="102" t="s">
        <v>742</v>
      </c>
      <c r="C246" s="103">
        <v>28.5</v>
      </c>
      <c r="D246" s="121" t="s">
        <v>743</v>
      </c>
      <c r="E246" s="99"/>
      <c r="F246" s="99"/>
      <c r="G246" s="99"/>
      <c r="H246" s="99"/>
      <c r="I246" s="99"/>
      <c r="J246" s="99"/>
      <c r="K246" s="99"/>
      <c r="L246" s="99"/>
      <c r="M246" s="99"/>
      <c r="N246" s="99"/>
    </row>
    <row r="247" spans="1:14" s="50" customFormat="1" ht="21">
      <c r="A247" s="121">
        <v>105</v>
      </c>
      <c r="B247" s="102" t="s">
        <v>744</v>
      </c>
      <c r="C247" s="103">
        <v>105.2</v>
      </c>
      <c r="D247" s="121" t="s">
        <v>745</v>
      </c>
      <c r="E247" s="99"/>
      <c r="F247" s="99"/>
      <c r="G247" s="99"/>
      <c r="H247" s="99"/>
      <c r="I247" s="99"/>
      <c r="J247" s="99"/>
      <c r="K247" s="99"/>
      <c r="L247" s="99"/>
      <c r="M247" s="99"/>
      <c r="N247" s="99"/>
    </row>
    <row r="248" spans="1:14" s="50" customFormat="1" ht="21">
      <c r="A248" s="109"/>
      <c r="B248" s="119"/>
      <c r="C248" s="139">
        <f>SUM(C220:C247)</f>
        <v>1281.9</v>
      </c>
      <c r="D248" s="109"/>
      <c r="E248" s="99"/>
      <c r="F248" s="99"/>
      <c r="G248" s="99"/>
      <c r="H248" s="99"/>
      <c r="I248" s="99"/>
      <c r="J248" s="99"/>
      <c r="K248" s="99"/>
      <c r="L248" s="99"/>
      <c r="M248" s="99"/>
      <c r="N248" s="99"/>
    </row>
    <row r="249" spans="1:14" s="50" customFormat="1" ht="21">
      <c r="A249" s="97"/>
      <c r="B249" s="166" t="s">
        <v>790</v>
      </c>
      <c r="C249" s="166"/>
      <c r="D249" s="98"/>
      <c r="E249" s="99"/>
      <c r="F249" s="99"/>
      <c r="G249" s="99"/>
      <c r="H249" s="99"/>
      <c r="I249" s="99"/>
      <c r="J249" s="99"/>
      <c r="K249" s="99"/>
      <c r="L249" s="99"/>
      <c r="M249" s="99"/>
      <c r="N249" s="99"/>
    </row>
    <row r="250" spans="1:14" s="50" customFormat="1" ht="21">
      <c r="A250" s="100" t="s">
        <v>3</v>
      </c>
      <c r="B250" s="100" t="s">
        <v>260</v>
      </c>
      <c r="C250" s="100" t="s">
        <v>234</v>
      </c>
      <c r="D250" s="100" t="s">
        <v>235</v>
      </c>
      <c r="E250" s="99"/>
      <c r="F250" s="99"/>
      <c r="G250" s="99"/>
      <c r="H250" s="99"/>
      <c r="I250" s="99"/>
      <c r="J250" s="99"/>
      <c r="K250" s="99"/>
      <c r="L250" s="99"/>
      <c r="M250" s="99"/>
      <c r="N250" s="99"/>
    </row>
    <row r="251" spans="1:14" s="50" customFormat="1" ht="21">
      <c r="A251" s="121">
        <v>106</v>
      </c>
      <c r="B251" s="102" t="s">
        <v>746</v>
      </c>
      <c r="C251" s="103">
        <v>37.1</v>
      </c>
      <c r="D251" s="121" t="s">
        <v>747</v>
      </c>
      <c r="E251" s="99"/>
      <c r="F251" s="99"/>
      <c r="G251" s="99"/>
      <c r="H251" s="99"/>
      <c r="I251" s="99"/>
      <c r="J251" s="99"/>
      <c r="K251" s="99"/>
      <c r="L251" s="99"/>
      <c r="M251" s="99"/>
      <c r="N251" s="99"/>
    </row>
    <row r="252" spans="1:14" s="50" customFormat="1" ht="21">
      <c r="A252" s="121">
        <v>107</v>
      </c>
      <c r="B252" s="102" t="s">
        <v>748</v>
      </c>
      <c r="C252" s="103">
        <v>78.4</v>
      </c>
      <c r="D252" s="121" t="s">
        <v>749</v>
      </c>
      <c r="E252" s="99"/>
      <c r="F252" s="99"/>
      <c r="G252" s="99"/>
      <c r="H252" s="99"/>
      <c r="I252" s="99"/>
      <c r="J252" s="99"/>
      <c r="K252" s="99"/>
      <c r="L252" s="99"/>
      <c r="M252" s="99"/>
      <c r="N252" s="99"/>
    </row>
    <row r="253" spans="1:14" s="50" customFormat="1" ht="21">
      <c r="A253" s="121">
        <v>108</v>
      </c>
      <c r="B253" s="102" t="s">
        <v>750</v>
      </c>
      <c r="C253" s="103">
        <v>66.8</v>
      </c>
      <c r="D253" s="121" t="s">
        <v>751</v>
      </c>
      <c r="E253" s="99"/>
      <c r="F253" s="99"/>
      <c r="G253" s="99"/>
      <c r="H253" s="99"/>
      <c r="I253" s="99"/>
      <c r="J253" s="99"/>
      <c r="K253" s="99"/>
      <c r="L253" s="99"/>
      <c r="M253" s="99"/>
      <c r="N253" s="99"/>
    </row>
    <row r="254" spans="1:14" s="50" customFormat="1" ht="21">
      <c r="A254" s="121">
        <v>109</v>
      </c>
      <c r="B254" s="102" t="s">
        <v>752</v>
      </c>
      <c r="C254" s="103">
        <v>51.1</v>
      </c>
      <c r="D254" s="121" t="s">
        <v>753</v>
      </c>
      <c r="E254" s="99"/>
      <c r="F254" s="99"/>
      <c r="G254" s="99"/>
      <c r="H254" s="99"/>
      <c r="I254" s="99"/>
      <c r="J254" s="99"/>
      <c r="K254" s="99"/>
      <c r="L254" s="99"/>
      <c r="M254" s="99"/>
      <c r="N254" s="99"/>
    </row>
    <row r="255" spans="1:14" s="50" customFormat="1" ht="21">
      <c r="A255" s="121">
        <v>110</v>
      </c>
      <c r="B255" s="102" t="s">
        <v>754</v>
      </c>
      <c r="C255" s="103">
        <v>37.6</v>
      </c>
      <c r="D255" s="121" t="s">
        <v>755</v>
      </c>
      <c r="E255" s="99"/>
      <c r="F255" s="99"/>
      <c r="G255" s="99"/>
      <c r="H255" s="99"/>
      <c r="I255" s="99"/>
      <c r="J255" s="99"/>
      <c r="K255" s="99"/>
      <c r="L255" s="99"/>
      <c r="M255" s="99"/>
      <c r="N255" s="99"/>
    </row>
    <row r="256" spans="1:14" s="50" customFormat="1" ht="21">
      <c r="A256" s="121">
        <v>111</v>
      </c>
      <c r="B256" s="102" t="s">
        <v>756</v>
      </c>
      <c r="C256" s="103">
        <v>83.2</v>
      </c>
      <c r="D256" s="121" t="s">
        <v>757</v>
      </c>
      <c r="E256" s="99"/>
      <c r="F256" s="99"/>
      <c r="G256" s="99"/>
      <c r="H256" s="99"/>
      <c r="I256" s="99"/>
      <c r="J256" s="99"/>
      <c r="K256" s="99"/>
      <c r="L256" s="99"/>
      <c r="M256" s="99"/>
      <c r="N256" s="99"/>
    </row>
    <row r="257" spans="1:14" s="50" customFormat="1" ht="21">
      <c r="A257" s="121">
        <v>112</v>
      </c>
      <c r="B257" s="102" t="s">
        <v>758</v>
      </c>
      <c r="C257" s="103">
        <v>46.8</v>
      </c>
      <c r="D257" s="121" t="s">
        <v>759</v>
      </c>
      <c r="E257" s="99"/>
      <c r="F257" s="99"/>
      <c r="G257" s="99"/>
      <c r="H257" s="99"/>
      <c r="I257" s="99"/>
      <c r="J257" s="99"/>
      <c r="K257" s="99"/>
      <c r="L257" s="99"/>
      <c r="M257" s="99"/>
      <c r="N257" s="99"/>
    </row>
    <row r="258" spans="1:14" s="50" customFormat="1" ht="21">
      <c r="A258" s="121">
        <v>113</v>
      </c>
      <c r="B258" s="102" t="s">
        <v>760</v>
      </c>
      <c r="C258" s="103">
        <v>38.5</v>
      </c>
      <c r="D258" s="121" t="s">
        <v>761</v>
      </c>
      <c r="E258" s="99"/>
      <c r="F258" s="99"/>
      <c r="G258" s="99"/>
      <c r="H258" s="99"/>
      <c r="I258" s="99"/>
      <c r="J258" s="99"/>
      <c r="K258" s="99"/>
      <c r="L258" s="99"/>
      <c r="M258" s="99"/>
      <c r="N258" s="99"/>
    </row>
    <row r="259" spans="1:14" s="50" customFormat="1" ht="21">
      <c r="A259" s="121">
        <v>114</v>
      </c>
      <c r="B259" s="102" t="s">
        <v>762</v>
      </c>
      <c r="C259" s="103">
        <v>200.7</v>
      </c>
      <c r="D259" s="121" t="s">
        <v>763</v>
      </c>
      <c r="E259" s="99"/>
      <c r="F259" s="99"/>
      <c r="G259" s="99"/>
      <c r="H259" s="99"/>
      <c r="I259" s="99"/>
      <c r="J259" s="99"/>
      <c r="K259" s="99"/>
      <c r="L259" s="99"/>
      <c r="M259" s="99"/>
      <c r="N259" s="99"/>
    </row>
    <row r="260" spans="1:14" s="50" customFormat="1" ht="21">
      <c r="A260" s="121">
        <v>115</v>
      </c>
      <c r="B260" s="102" t="s">
        <v>764</v>
      </c>
      <c r="C260" s="103">
        <v>12.8</v>
      </c>
      <c r="D260" s="121" t="s">
        <v>765</v>
      </c>
      <c r="E260" s="99"/>
      <c r="F260" s="99"/>
      <c r="G260" s="99"/>
      <c r="H260" s="99"/>
      <c r="I260" s="99"/>
      <c r="J260" s="99"/>
      <c r="K260" s="99"/>
      <c r="L260" s="99"/>
      <c r="M260" s="99"/>
      <c r="N260" s="99"/>
    </row>
    <row r="261" spans="1:14" s="50" customFormat="1" ht="21">
      <c r="A261" s="121">
        <v>116</v>
      </c>
      <c r="B261" s="102" t="s">
        <v>767</v>
      </c>
      <c r="C261" s="103">
        <v>48.5</v>
      </c>
      <c r="D261" s="121" t="s">
        <v>768</v>
      </c>
      <c r="E261" s="99"/>
      <c r="F261" s="99"/>
      <c r="G261" s="99"/>
      <c r="H261" s="99"/>
      <c r="I261" s="99"/>
      <c r="J261" s="99"/>
      <c r="K261" s="99"/>
      <c r="L261" s="99"/>
      <c r="M261" s="99"/>
      <c r="N261" s="99"/>
    </row>
    <row r="262" spans="1:14" s="50" customFormat="1" ht="21">
      <c r="A262" s="121">
        <v>117</v>
      </c>
      <c r="B262" s="102" t="s">
        <v>769</v>
      </c>
      <c r="C262" s="103">
        <v>19.9</v>
      </c>
      <c r="D262" s="121" t="s">
        <v>766</v>
      </c>
      <c r="E262" s="99"/>
      <c r="F262" s="99"/>
      <c r="G262" s="99"/>
      <c r="H262" s="99"/>
      <c r="I262" s="99"/>
      <c r="J262" s="99"/>
      <c r="K262" s="99"/>
      <c r="L262" s="99"/>
      <c r="M262" s="99"/>
      <c r="N262" s="99"/>
    </row>
    <row r="263" spans="1:14" s="50" customFormat="1" ht="21">
      <c r="A263" s="121">
        <v>118</v>
      </c>
      <c r="B263" s="102" t="s">
        <v>815</v>
      </c>
      <c r="C263" s="103">
        <v>90.2</v>
      </c>
      <c r="D263" s="121" t="s">
        <v>770</v>
      </c>
      <c r="E263" s="99"/>
      <c r="F263" s="99"/>
      <c r="G263" s="99"/>
      <c r="H263" s="99"/>
      <c r="I263" s="99"/>
      <c r="J263" s="99"/>
      <c r="K263" s="99"/>
      <c r="L263" s="99"/>
      <c r="M263" s="99"/>
      <c r="N263" s="99"/>
    </row>
    <row r="264" spans="1:14" s="50" customFormat="1" ht="21">
      <c r="A264" s="121">
        <v>119</v>
      </c>
      <c r="B264" s="131" t="s">
        <v>816</v>
      </c>
      <c r="C264" s="136">
        <v>58.1</v>
      </c>
      <c r="D264" s="121" t="s">
        <v>771</v>
      </c>
      <c r="E264" s="99"/>
      <c r="F264" s="99"/>
      <c r="G264" s="99"/>
      <c r="H264" s="99"/>
      <c r="I264" s="99"/>
      <c r="J264" s="99"/>
      <c r="K264" s="99"/>
      <c r="L264" s="99"/>
      <c r="M264" s="99"/>
      <c r="N264" s="99"/>
    </row>
    <row r="265" spans="1:25" s="56" customFormat="1" ht="21">
      <c r="A265" s="121">
        <v>120</v>
      </c>
      <c r="B265" s="115" t="s">
        <v>772</v>
      </c>
      <c r="C265" s="103">
        <v>92.8</v>
      </c>
      <c r="D265" s="121" t="s">
        <v>773</v>
      </c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</row>
    <row r="266" spans="1:14" s="50" customFormat="1" ht="21">
      <c r="A266" s="121">
        <v>121</v>
      </c>
      <c r="B266" s="102" t="s">
        <v>774</v>
      </c>
      <c r="C266" s="103">
        <v>40.2</v>
      </c>
      <c r="D266" s="121" t="s">
        <v>775</v>
      </c>
      <c r="E266" s="99"/>
      <c r="F266" s="99"/>
      <c r="G266" s="99"/>
      <c r="H266" s="99"/>
      <c r="I266" s="99"/>
      <c r="J266" s="99"/>
      <c r="K266" s="99"/>
      <c r="L266" s="99"/>
      <c r="M266" s="99"/>
      <c r="N266" s="99"/>
    </row>
    <row r="267" spans="1:14" s="50" customFormat="1" ht="21">
      <c r="A267" s="121">
        <v>122</v>
      </c>
      <c r="B267" s="102" t="s">
        <v>777</v>
      </c>
      <c r="C267" s="103">
        <v>72.8</v>
      </c>
      <c r="D267" s="121" t="s">
        <v>776</v>
      </c>
      <c r="E267" s="99"/>
      <c r="F267" s="99"/>
      <c r="G267" s="99"/>
      <c r="H267" s="99"/>
      <c r="I267" s="99"/>
      <c r="J267" s="99"/>
      <c r="K267" s="99"/>
      <c r="L267" s="99"/>
      <c r="M267" s="99"/>
      <c r="N267" s="99"/>
    </row>
    <row r="268" spans="1:14" s="50" customFormat="1" ht="21">
      <c r="A268" s="121">
        <v>123</v>
      </c>
      <c r="B268" s="102" t="s">
        <v>778</v>
      </c>
      <c r="C268" s="103">
        <v>21</v>
      </c>
      <c r="D268" s="121" t="s">
        <v>779</v>
      </c>
      <c r="E268" s="99"/>
      <c r="F268" s="99"/>
      <c r="G268" s="99"/>
      <c r="H268" s="99"/>
      <c r="I268" s="99"/>
      <c r="J268" s="99"/>
      <c r="K268" s="99"/>
      <c r="L268" s="99"/>
      <c r="M268" s="99"/>
      <c r="N268" s="99"/>
    </row>
    <row r="269" spans="1:14" s="50" customFormat="1" ht="21">
      <c r="A269" s="121">
        <v>124</v>
      </c>
      <c r="B269" s="102" t="s">
        <v>817</v>
      </c>
      <c r="C269" s="103">
        <v>53.4</v>
      </c>
      <c r="D269" s="121" t="s">
        <v>780</v>
      </c>
      <c r="E269" s="99"/>
      <c r="F269" s="99"/>
      <c r="G269" s="99"/>
      <c r="H269" s="99"/>
      <c r="I269" s="99"/>
      <c r="J269" s="99"/>
      <c r="K269" s="99"/>
      <c r="L269" s="99"/>
      <c r="M269" s="99"/>
      <c r="N269" s="99"/>
    </row>
    <row r="270" spans="1:14" s="50" customFormat="1" ht="21">
      <c r="A270" s="121">
        <v>125</v>
      </c>
      <c r="B270" s="102" t="s">
        <v>781</v>
      </c>
      <c r="C270" s="103">
        <v>27.8</v>
      </c>
      <c r="D270" s="121" t="s">
        <v>782</v>
      </c>
      <c r="E270" s="99"/>
      <c r="F270" s="99"/>
      <c r="G270" s="99"/>
      <c r="H270" s="99"/>
      <c r="I270" s="99"/>
      <c r="J270" s="99"/>
      <c r="K270" s="99"/>
      <c r="L270" s="99"/>
      <c r="M270" s="99"/>
      <c r="N270" s="99"/>
    </row>
    <row r="271" spans="1:14" s="50" customFormat="1" ht="21">
      <c r="A271" s="121">
        <v>126</v>
      </c>
      <c r="B271" s="126" t="s">
        <v>783</v>
      </c>
      <c r="C271" s="136">
        <v>56.7</v>
      </c>
      <c r="D271" s="121" t="s">
        <v>784</v>
      </c>
      <c r="E271" s="99"/>
      <c r="F271" s="99"/>
      <c r="G271" s="99"/>
      <c r="H271" s="99"/>
      <c r="I271" s="99"/>
      <c r="J271" s="99"/>
      <c r="K271" s="99"/>
      <c r="L271" s="99"/>
      <c r="M271" s="99"/>
      <c r="N271" s="99"/>
    </row>
    <row r="272" spans="1:14" s="50" customFormat="1" ht="21">
      <c r="A272" s="121">
        <v>127</v>
      </c>
      <c r="B272" s="126" t="s">
        <v>818</v>
      </c>
      <c r="C272" s="136">
        <v>33.4</v>
      </c>
      <c r="D272" s="121" t="s">
        <v>786</v>
      </c>
      <c r="E272" s="99"/>
      <c r="F272" s="99"/>
      <c r="G272" s="99"/>
      <c r="H272" s="99"/>
      <c r="I272" s="99"/>
      <c r="J272" s="99"/>
      <c r="K272" s="99"/>
      <c r="L272" s="99"/>
      <c r="M272" s="99"/>
      <c r="N272" s="99"/>
    </row>
    <row r="273" spans="1:14" s="50" customFormat="1" ht="21">
      <c r="A273" s="121">
        <v>128</v>
      </c>
      <c r="B273" s="102" t="s">
        <v>785</v>
      </c>
      <c r="C273" s="103">
        <v>71.6</v>
      </c>
      <c r="D273" s="121" t="s">
        <v>787</v>
      </c>
      <c r="E273" s="99"/>
      <c r="F273" s="99"/>
      <c r="G273" s="99"/>
      <c r="H273" s="99"/>
      <c r="I273" s="99"/>
      <c r="J273" s="99"/>
      <c r="K273" s="99"/>
      <c r="L273" s="99"/>
      <c r="M273" s="99"/>
      <c r="N273" s="99"/>
    </row>
    <row r="274" spans="1:14" s="50" customFormat="1" ht="21">
      <c r="A274" s="121">
        <v>129</v>
      </c>
      <c r="B274" s="102" t="s">
        <v>789</v>
      </c>
      <c r="C274" s="103">
        <v>42.4</v>
      </c>
      <c r="D274" s="121" t="s">
        <v>788</v>
      </c>
      <c r="E274" s="99"/>
      <c r="F274" s="99"/>
      <c r="G274" s="99"/>
      <c r="H274" s="99"/>
      <c r="I274" s="99"/>
      <c r="J274" s="99"/>
      <c r="K274" s="99"/>
      <c r="L274" s="99"/>
      <c r="M274" s="99"/>
      <c r="N274" s="99"/>
    </row>
    <row r="275" spans="1:14" s="50" customFormat="1" ht="21.75" thickBot="1">
      <c r="A275" s="104" t="s">
        <v>184</v>
      </c>
      <c r="B275" s="127"/>
      <c r="C275" s="140">
        <f>SUM(C251:C274)</f>
        <v>1381.8000000000002</v>
      </c>
      <c r="D275" s="107">
        <f>C155+C186+C217+C248+C275</f>
        <v>6499.400000000001</v>
      </c>
      <c r="E275" s="99"/>
      <c r="F275" s="99"/>
      <c r="G275" s="99"/>
      <c r="H275" s="99"/>
      <c r="I275" s="99"/>
      <c r="J275" s="99"/>
      <c r="K275" s="99"/>
      <c r="L275" s="99"/>
      <c r="M275" s="99"/>
      <c r="N275" s="99"/>
    </row>
    <row r="276" spans="1:14" s="50" customFormat="1" ht="22.5" thickBot="1" thickTop="1">
      <c r="A276" s="172" t="s">
        <v>279</v>
      </c>
      <c r="B276" s="173"/>
      <c r="C276" s="174">
        <f>C13+C31+C53+D131+D275</f>
        <v>11235.400000000001</v>
      </c>
      <c r="D276" s="175"/>
      <c r="E276" s="99"/>
      <c r="F276" s="99"/>
      <c r="G276" s="99"/>
      <c r="H276" s="99"/>
      <c r="I276" s="99"/>
      <c r="J276" s="99"/>
      <c r="K276" s="99"/>
      <c r="L276" s="99"/>
      <c r="M276" s="99"/>
      <c r="N276" s="99"/>
    </row>
    <row r="277" spans="1:14" s="50" customFormat="1" ht="21.75" thickTop="1">
      <c r="A277" s="108"/>
      <c r="B277" s="132"/>
      <c r="C277" s="144"/>
      <c r="D277" s="110"/>
      <c r="E277" s="99"/>
      <c r="F277" s="99"/>
      <c r="G277" s="99"/>
      <c r="H277" s="99"/>
      <c r="I277" s="99"/>
      <c r="J277" s="99"/>
      <c r="K277" s="99"/>
      <c r="L277" s="99"/>
      <c r="M277" s="99"/>
      <c r="N277" s="99"/>
    </row>
    <row r="278" spans="1:14" s="50" customFormat="1" ht="21">
      <c r="A278" s="108"/>
      <c r="B278" s="132"/>
      <c r="C278" s="144"/>
      <c r="D278" s="110"/>
      <c r="E278" s="99"/>
      <c r="F278" s="99"/>
      <c r="G278" s="99"/>
      <c r="H278" s="99"/>
      <c r="I278" s="99"/>
      <c r="J278" s="99"/>
      <c r="K278" s="99"/>
      <c r="L278" s="99"/>
      <c r="M278" s="99"/>
      <c r="N278" s="99"/>
    </row>
    <row r="279" spans="1:14" s="50" customFormat="1" ht="21">
      <c r="A279" s="108"/>
      <c r="B279" s="132"/>
      <c r="C279" s="144"/>
      <c r="D279" s="110"/>
      <c r="E279" s="99"/>
      <c r="F279" s="99"/>
      <c r="G279" s="99"/>
      <c r="H279" s="99"/>
      <c r="I279" s="99"/>
      <c r="J279" s="99"/>
      <c r="K279" s="99"/>
      <c r="L279" s="99"/>
      <c r="M279" s="99"/>
      <c r="N279" s="99"/>
    </row>
    <row r="280" spans="1:14" s="50" customFormat="1" ht="21">
      <c r="A280" s="108"/>
      <c r="B280" s="119"/>
      <c r="C280" s="145"/>
      <c r="D280" s="110"/>
      <c r="E280" s="99"/>
      <c r="F280" s="99"/>
      <c r="G280" s="99"/>
      <c r="H280" s="99"/>
      <c r="I280" s="99"/>
      <c r="J280" s="99"/>
      <c r="K280" s="99"/>
      <c r="L280" s="99"/>
      <c r="M280" s="99"/>
      <c r="N280" s="99"/>
    </row>
    <row r="281" spans="1:14" s="50" customFormat="1" ht="21">
      <c r="A281" s="170" t="s">
        <v>819</v>
      </c>
      <c r="B281" s="171"/>
      <c r="C281" s="171"/>
      <c r="D281" s="171"/>
      <c r="E281" s="99"/>
      <c r="F281" s="99"/>
      <c r="G281" s="99"/>
      <c r="H281" s="99"/>
      <c r="I281" s="99"/>
      <c r="J281" s="99"/>
      <c r="K281" s="99"/>
      <c r="L281" s="99"/>
      <c r="M281" s="99"/>
      <c r="N281" s="99"/>
    </row>
    <row r="282" spans="1:14" s="50" customFormat="1" ht="21">
      <c r="A282" s="108"/>
      <c r="B282" s="109"/>
      <c r="C282" s="111" t="s">
        <v>798</v>
      </c>
      <c r="D282" s="111"/>
      <c r="E282" s="99"/>
      <c r="F282" s="99"/>
      <c r="G282" s="99"/>
      <c r="H282" s="99"/>
      <c r="I282" s="99"/>
      <c r="J282" s="99"/>
      <c r="K282" s="99"/>
      <c r="L282" s="99"/>
      <c r="M282" s="99"/>
      <c r="N282" s="99"/>
    </row>
    <row r="283" spans="1:14" s="50" customFormat="1" ht="21">
      <c r="A283" s="108"/>
      <c r="B283" s="109"/>
      <c r="C283" s="111" t="s">
        <v>799</v>
      </c>
      <c r="D283" s="111"/>
      <c r="E283" s="99"/>
      <c r="F283" s="99"/>
      <c r="G283" s="99"/>
      <c r="H283" s="99"/>
      <c r="I283" s="99"/>
      <c r="J283" s="99"/>
      <c r="K283" s="99"/>
      <c r="L283" s="99"/>
      <c r="M283" s="99"/>
      <c r="N283" s="99"/>
    </row>
    <row r="284" spans="1:14" s="50" customFormat="1" ht="21">
      <c r="A284" s="108"/>
      <c r="B284" s="109"/>
      <c r="C284" s="111"/>
      <c r="D284" s="111"/>
      <c r="E284" s="99"/>
      <c r="F284" s="99"/>
      <c r="G284" s="99"/>
      <c r="H284" s="99"/>
      <c r="I284" s="99"/>
      <c r="J284" s="99"/>
      <c r="K284" s="99"/>
      <c r="L284" s="99"/>
      <c r="M284" s="99"/>
      <c r="N284" s="99"/>
    </row>
    <row r="285" spans="1:14" s="50" customFormat="1" ht="21">
      <c r="A285" s="170" t="s">
        <v>820</v>
      </c>
      <c r="B285" s="171"/>
      <c r="C285" s="171"/>
      <c r="D285" s="171"/>
      <c r="E285" s="99"/>
      <c r="F285" s="99"/>
      <c r="G285" s="99"/>
      <c r="H285" s="99"/>
      <c r="I285" s="99"/>
      <c r="J285" s="99"/>
      <c r="K285" s="99"/>
      <c r="L285" s="99"/>
      <c r="M285" s="99"/>
      <c r="N285" s="99"/>
    </row>
    <row r="286" spans="1:14" s="50" customFormat="1" ht="21">
      <c r="A286" s="108"/>
      <c r="B286" s="109"/>
      <c r="C286" s="111" t="s">
        <v>821</v>
      </c>
      <c r="D286" s="111"/>
      <c r="E286" s="99"/>
      <c r="F286" s="99"/>
      <c r="G286" s="99"/>
      <c r="H286" s="99"/>
      <c r="I286" s="99"/>
      <c r="J286" s="99"/>
      <c r="K286" s="99"/>
      <c r="L286" s="99"/>
      <c r="M286" s="99"/>
      <c r="N286" s="99"/>
    </row>
    <row r="287" spans="1:14" s="50" customFormat="1" ht="21">
      <c r="A287" s="108"/>
      <c r="B287" s="109"/>
      <c r="C287" s="111" t="s">
        <v>822</v>
      </c>
      <c r="D287" s="111"/>
      <c r="E287" s="99"/>
      <c r="F287" s="99"/>
      <c r="G287" s="99"/>
      <c r="H287" s="99"/>
      <c r="I287" s="99"/>
      <c r="J287" s="99"/>
      <c r="K287" s="99"/>
      <c r="L287" s="99"/>
      <c r="M287" s="99"/>
      <c r="N287" s="99"/>
    </row>
    <row r="288" spans="1:14" s="50" customFormat="1" ht="21">
      <c r="A288" s="108"/>
      <c r="B288" s="109"/>
      <c r="C288" s="111"/>
      <c r="D288" s="111"/>
      <c r="E288" s="99"/>
      <c r="F288" s="99"/>
      <c r="G288" s="99"/>
      <c r="H288" s="99"/>
      <c r="I288" s="99"/>
      <c r="J288" s="99"/>
      <c r="K288" s="99"/>
      <c r="L288" s="99"/>
      <c r="M288" s="99"/>
      <c r="N288" s="99"/>
    </row>
    <row r="289" spans="1:14" s="50" customFormat="1" ht="21">
      <c r="A289" s="170" t="s">
        <v>824</v>
      </c>
      <c r="B289" s="171"/>
      <c r="C289" s="171"/>
      <c r="D289" s="171"/>
      <c r="E289" s="99"/>
      <c r="F289" s="99"/>
      <c r="G289" s="99"/>
      <c r="H289" s="99"/>
      <c r="I289" s="99"/>
      <c r="J289" s="99"/>
      <c r="K289" s="99"/>
      <c r="L289" s="99"/>
      <c r="M289" s="99"/>
      <c r="N289" s="99"/>
    </row>
    <row r="290" spans="1:14" s="50" customFormat="1" ht="21">
      <c r="A290" s="108"/>
      <c r="B290" s="109"/>
      <c r="C290" s="111" t="s">
        <v>823</v>
      </c>
      <c r="D290" s="111"/>
      <c r="E290" s="99"/>
      <c r="F290" s="99"/>
      <c r="G290" s="99"/>
      <c r="H290" s="99"/>
      <c r="I290" s="99"/>
      <c r="J290" s="99"/>
      <c r="K290" s="99"/>
      <c r="L290" s="99"/>
      <c r="M290" s="99"/>
      <c r="N290" s="99"/>
    </row>
    <row r="291" spans="1:14" s="50" customFormat="1" ht="21">
      <c r="A291" s="108"/>
      <c r="B291" s="109"/>
      <c r="C291" s="111" t="s">
        <v>800</v>
      </c>
      <c r="D291" s="111"/>
      <c r="E291" s="99"/>
      <c r="F291" s="99"/>
      <c r="G291" s="99"/>
      <c r="H291" s="99"/>
      <c r="I291" s="99"/>
      <c r="J291" s="99"/>
      <c r="K291" s="99"/>
      <c r="L291" s="99"/>
      <c r="M291" s="99"/>
      <c r="N291" s="99"/>
    </row>
    <row r="292" spans="1:14" s="50" customFormat="1" ht="21">
      <c r="A292" s="108"/>
      <c r="B292" s="109"/>
      <c r="C292" s="111"/>
      <c r="D292" s="111"/>
      <c r="E292" s="99"/>
      <c r="F292" s="99"/>
      <c r="G292" s="99"/>
      <c r="H292" s="99"/>
      <c r="I292" s="99"/>
      <c r="J292" s="99"/>
      <c r="K292" s="99"/>
      <c r="L292" s="99"/>
      <c r="M292" s="99"/>
      <c r="N292" s="99"/>
    </row>
    <row r="293" spans="1:14" s="50" customFormat="1" ht="21">
      <c r="A293" s="170" t="s">
        <v>824</v>
      </c>
      <c r="B293" s="171"/>
      <c r="C293" s="171"/>
      <c r="D293" s="171"/>
      <c r="E293" s="99"/>
      <c r="F293" s="99"/>
      <c r="G293" s="99"/>
      <c r="H293" s="99"/>
      <c r="I293" s="99"/>
      <c r="J293" s="99"/>
      <c r="K293" s="99"/>
      <c r="L293" s="99"/>
      <c r="M293" s="99"/>
      <c r="N293" s="99"/>
    </row>
    <row r="294" spans="1:14" s="50" customFormat="1" ht="21">
      <c r="A294" s="108"/>
      <c r="B294" s="109"/>
      <c r="C294" s="111" t="s">
        <v>801</v>
      </c>
      <c r="D294" s="111"/>
      <c r="E294" s="99"/>
      <c r="F294" s="99"/>
      <c r="G294" s="99"/>
      <c r="H294" s="99"/>
      <c r="I294" s="99"/>
      <c r="J294" s="99"/>
      <c r="K294" s="99"/>
      <c r="L294" s="99"/>
      <c r="M294" s="99"/>
      <c r="N294" s="99"/>
    </row>
    <row r="295" spans="1:14" s="50" customFormat="1" ht="21">
      <c r="A295" s="108"/>
      <c r="B295" s="109"/>
      <c r="C295" s="111" t="s">
        <v>199</v>
      </c>
      <c r="D295" s="111"/>
      <c r="E295" s="99"/>
      <c r="F295" s="99"/>
      <c r="G295" s="99"/>
      <c r="H295" s="99"/>
      <c r="I295" s="99"/>
      <c r="J295" s="99"/>
      <c r="K295" s="99"/>
      <c r="L295" s="99"/>
      <c r="M295" s="99"/>
      <c r="N295" s="99"/>
    </row>
    <row r="296" spans="1:14" s="50" customFormat="1" ht="21">
      <c r="A296" s="108"/>
      <c r="B296" s="119"/>
      <c r="C296" s="145"/>
      <c r="D296" s="111"/>
      <c r="E296" s="99"/>
      <c r="F296" s="99"/>
      <c r="G296" s="99"/>
      <c r="H296" s="99"/>
      <c r="I296" s="99"/>
      <c r="J296" s="99"/>
      <c r="K296" s="99"/>
      <c r="L296" s="99"/>
      <c r="M296" s="99"/>
      <c r="N296" s="99"/>
    </row>
    <row r="297" spans="1:14" s="50" customFormat="1" ht="21">
      <c r="A297" s="108"/>
      <c r="B297" s="119"/>
      <c r="C297" s="145"/>
      <c r="D297" s="111"/>
      <c r="E297" s="99"/>
      <c r="F297" s="99"/>
      <c r="G297" s="99"/>
      <c r="H297" s="99"/>
      <c r="I297" s="99"/>
      <c r="J297" s="99"/>
      <c r="K297" s="99"/>
      <c r="L297" s="99"/>
      <c r="M297" s="99"/>
      <c r="N297" s="99"/>
    </row>
    <row r="298" spans="1:14" s="50" customFormat="1" ht="21">
      <c r="A298" s="108"/>
      <c r="B298" s="119"/>
      <c r="C298" s="145"/>
      <c r="D298" s="111"/>
      <c r="E298" s="99"/>
      <c r="F298" s="99"/>
      <c r="G298" s="99"/>
      <c r="H298" s="99"/>
      <c r="I298" s="99"/>
      <c r="J298" s="99"/>
      <c r="K298" s="99"/>
      <c r="L298" s="99"/>
      <c r="M298" s="99"/>
      <c r="N298" s="99"/>
    </row>
    <row r="299" spans="1:14" s="50" customFormat="1" ht="21">
      <c r="A299" s="108"/>
      <c r="B299" s="119"/>
      <c r="C299" s="145"/>
      <c r="D299" s="111"/>
      <c r="E299" s="99"/>
      <c r="F299" s="99"/>
      <c r="G299" s="99"/>
      <c r="H299" s="99"/>
      <c r="I299" s="99"/>
      <c r="J299" s="99"/>
      <c r="K299" s="99"/>
      <c r="L299" s="99"/>
      <c r="M299" s="99"/>
      <c r="N299" s="99"/>
    </row>
    <row r="300" spans="1:14" s="50" customFormat="1" ht="21">
      <c r="A300" s="108"/>
      <c r="B300" s="119"/>
      <c r="C300" s="145"/>
      <c r="D300" s="111"/>
      <c r="E300" s="99"/>
      <c r="F300" s="99"/>
      <c r="G300" s="99"/>
      <c r="H300" s="99"/>
      <c r="I300" s="99"/>
      <c r="J300" s="99"/>
      <c r="K300" s="99"/>
      <c r="L300" s="99"/>
      <c r="M300" s="99"/>
      <c r="N300" s="99"/>
    </row>
    <row r="301" spans="1:14" s="50" customFormat="1" ht="21">
      <c r="A301" s="108"/>
      <c r="B301" s="119"/>
      <c r="C301" s="145"/>
      <c r="D301" s="111"/>
      <c r="E301" s="99"/>
      <c r="F301" s="99"/>
      <c r="G301" s="99"/>
      <c r="H301" s="99"/>
      <c r="I301" s="99"/>
      <c r="J301" s="99"/>
      <c r="K301" s="99"/>
      <c r="L301" s="99"/>
      <c r="M301" s="99"/>
      <c r="N301" s="99"/>
    </row>
    <row r="302" spans="1:14" s="50" customFormat="1" ht="21">
      <c r="A302" s="108"/>
      <c r="B302" s="119"/>
      <c r="C302" s="145"/>
      <c r="D302" s="111"/>
      <c r="E302" s="99"/>
      <c r="F302" s="99"/>
      <c r="G302" s="99"/>
      <c r="H302" s="99"/>
      <c r="I302" s="99"/>
      <c r="J302" s="99"/>
      <c r="K302" s="99"/>
      <c r="L302" s="99"/>
      <c r="M302" s="99"/>
      <c r="N302" s="99"/>
    </row>
    <row r="303" spans="1:14" s="50" customFormat="1" ht="21">
      <c r="A303" s="108"/>
      <c r="B303" s="119"/>
      <c r="C303" s="145"/>
      <c r="D303" s="111"/>
      <c r="E303" s="99"/>
      <c r="F303" s="99"/>
      <c r="G303" s="99"/>
      <c r="H303" s="99"/>
      <c r="I303" s="99"/>
      <c r="J303" s="99"/>
      <c r="K303" s="99"/>
      <c r="L303" s="99"/>
      <c r="M303" s="99"/>
      <c r="N303" s="99"/>
    </row>
    <row r="304" spans="1:14" s="50" customFormat="1" ht="21">
      <c r="A304" s="108"/>
      <c r="B304" s="119"/>
      <c r="C304" s="145"/>
      <c r="D304" s="111"/>
      <c r="E304" s="99"/>
      <c r="F304" s="99"/>
      <c r="G304" s="99"/>
      <c r="H304" s="99"/>
      <c r="I304" s="99"/>
      <c r="J304" s="99"/>
      <c r="K304" s="99"/>
      <c r="L304" s="99"/>
      <c r="M304" s="99"/>
      <c r="N304" s="99"/>
    </row>
    <row r="305" spans="1:14" s="50" customFormat="1" ht="21">
      <c r="A305" s="108"/>
      <c r="B305" s="119"/>
      <c r="C305" s="145"/>
      <c r="D305" s="111"/>
      <c r="E305" s="99"/>
      <c r="F305" s="99"/>
      <c r="G305" s="99"/>
      <c r="H305" s="99"/>
      <c r="I305" s="99"/>
      <c r="J305" s="99"/>
      <c r="K305" s="99"/>
      <c r="L305" s="99"/>
      <c r="M305" s="99"/>
      <c r="N305" s="99"/>
    </row>
    <row r="306" spans="1:14" s="50" customFormat="1" ht="21">
      <c r="A306" s="108"/>
      <c r="B306" s="119"/>
      <c r="C306" s="145"/>
      <c r="D306" s="111"/>
      <c r="E306" s="99"/>
      <c r="F306" s="99"/>
      <c r="G306" s="99"/>
      <c r="H306" s="99"/>
      <c r="I306" s="99"/>
      <c r="J306" s="99"/>
      <c r="K306" s="99"/>
      <c r="L306" s="99"/>
      <c r="M306" s="99"/>
      <c r="N306" s="99"/>
    </row>
    <row r="307" spans="1:14" s="50" customFormat="1" ht="21">
      <c r="A307" s="108"/>
      <c r="B307" s="119"/>
      <c r="C307" s="145"/>
      <c r="D307" s="111"/>
      <c r="E307" s="99"/>
      <c r="F307" s="99"/>
      <c r="G307" s="99"/>
      <c r="H307" s="99"/>
      <c r="I307" s="99"/>
      <c r="J307" s="99"/>
      <c r="K307" s="99"/>
      <c r="L307" s="99"/>
      <c r="M307" s="99"/>
      <c r="N307" s="99"/>
    </row>
    <row r="308" spans="1:14" s="50" customFormat="1" ht="21">
      <c r="A308" s="108"/>
      <c r="B308" s="119"/>
      <c r="C308" s="145"/>
      <c r="D308" s="111"/>
      <c r="E308" s="99"/>
      <c r="F308" s="99"/>
      <c r="G308" s="99"/>
      <c r="H308" s="99"/>
      <c r="I308" s="99"/>
      <c r="J308" s="99"/>
      <c r="K308" s="99"/>
      <c r="L308" s="99"/>
      <c r="M308" s="99"/>
      <c r="N308" s="99"/>
    </row>
    <row r="309" spans="1:14" s="50" customFormat="1" ht="21">
      <c r="A309" s="108"/>
      <c r="B309" s="119"/>
      <c r="C309" s="145"/>
      <c r="D309" s="111"/>
      <c r="E309" s="99"/>
      <c r="F309" s="99"/>
      <c r="G309" s="99"/>
      <c r="H309" s="99"/>
      <c r="I309" s="99"/>
      <c r="J309" s="99"/>
      <c r="K309" s="99"/>
      <c r="L309" s="99"/>
      <c r="M309" s="99"/>
      <c r="N309" s="99"/>
    </row>
    <row r="310" spans="1:14" s="50" customFormat="1" ht="21">
      <c r="A310" s="108"/>
      <c r="B310" s="119"/>
      <c r="C310" s="145"/>
      <c r="D310" s="111"/>
      <c r="E310" s="99"/>
      <c r="F310" s="99"/>
      <c r="G310" s="99"/>
      <c r="H310" s="99"/>
      <c r="I310" s="99"/>
      <c r="J310" s="99"/>
      <c r="K310" s="99"/>
      <c r="L310" s="99"/>
      <c r="M310" s="99"/>
      <c r="N310" s="99"/>
    </row>
    <row r="311" spans="1:14" s="50" customFormat="1" ht="21">
      <c r="A311" s="95" t="s">
        <v>268</v>
      </c>
      <c r="B311" s="96"/>
      <c r="C311" s="146"/>
      <c r="D311" s="149"/>
      <c r="E311" s="95"/>
      <c r="F311" s="99"/>
      <c r="G311" s="95"/>
      <c r="H311" s="95"/>
      <c r="I311" s="95"/>
      <c r="J311" s="95"/>
      <c r="K311" s="95"/>
      <c r="L311" s="95"/>
      <c r="M311" s="95"/>
      <c r="N311" s="95"/>
    </row>
    <row r="312" spans="1:14" s="50" customFormat="1" ht="21">
      <c r="A312" s="96" t="s">
        <v>416</v>
      </c>
      <c r="B312" s="96"/>
      <c r="C312" s="146"/>
      <c r="D312" s="149"/>
      <c r="E312" s="96"/>
      <c r="F312" s="99"/>
      <c r="G312" s="96"/>
      <c r="H312" s="96"/>
      <c r="I312" s="96"/>
      <c r="J312" s="96"/>
      <c r="K312" s="96"/>
      <c r="L312" s="96"/>
      <c r="M312" s="96"/>
      <c r="N312" s="96"/>
    </row>
    <row r="313" spans="1:14" s="50" customFormat="1" ht="21">
      <c r="A313" s="96" t="s">
        <v>554</v>
      </c>
      <c r="B313" s="96"/>
      <c r="C313" s="146"/>
      <c r="D313" s="149"/>
      <c r="E313" s="96"/>
      <c r="F313" s="99"/>
      <c r="G313" s="96"/>
      <c r="H313" s="96"/>
      <c r="I313" s="96"/>
      <c r="J313" s="96"/>
      <c r="K313" s="96"/>
      <c r="L313" s="96"/>
      <c r="M313" s="96"/>
      <c r="N313" s="96"/>
    </row>
    <row r="314" spans="1:14" s="50" customFormat="1" ht="21">
      <c r="A314" s="99"/>
      <c r="B314" s="166" t="s">
        <v>796</v>
      </c>
      <c r="C314" s="166"/>
      <c r="D314" s="98"/>
      <c r="E314" s="99"/>
      <c r="F314" s="99"/>
      <c r="G314" s="99"/>
      <c r="H314" s="99"/>
      <c r="I314" s="99"/>
      <c r="J314" s="99"/>
      <c r="K314" s="99"/>
      <c r="L314" s="99"/>
      <c r="M314" s="99"/>
      <c r="N314" s="99"/>
    </row>
    <row r="315" spans="1:14" s="50" customFormat="1" ht="21">
      <c r="A315" s="100" t="s">
        <v>3</v>
      </c>
      <c r="B315" s="125" t="s">
        <v>260</v>
      </c>
      <c r="C315" s="135" t="s">
        <v>234</v>
      </c>
      <c r="D315" s="100" t="s">
        <v>235</v>
      </c>
      <c r="E315" s="99"/>
      <c r="F315" s="99"/>
      <c r="G315" s="99"/>
      <c r="H315" s="99"/>
      <c r="I315" s="99"/>
      <c r="J315" s="99"/>
      <c r="K315" s="99"/>
      <c r="L315" s="99"/>
      <c r="M315" s="99"/>
      <c r="N315" s="99"/>
    </row>
    <row r="316" spans="1:14" s="50" customFormat="1" ht="21">
      <c r="A316" s="101">
        <v>1</v>
      </c>
      <c r="B316" s="102" t="s">
        <v>417</v>
      </c>
      <c r="C316" s="103">
        <v>600</v>
      </c>
      <c r="D316" s="121" t="s">
        <v>265</v>
      </c>
      <c r="E316" s="99"/>
      <c r="F316" s="99"/>
      <c r="G316" s="99"/>
      <c r="H316" s="99"/>
      <c r="I316" s="99"/>
      <c r="J316" s="99"/>
      <c r="K316" s="99"/>
      <c r="L316" s="99"/>
      <c r="M316" s="99"/>
      <c r="N316" s="99"/>
    </row>
    <row r="317" spans="1:14" s="50" customFormat="1" ht="21.75" thickBot="1">
      <c r="A317" s="104" t="s">
        <v>184</v>
      </c>
      <c r="B317" s="127"/>
      <c r="C317" s="137">
        <f>SUM(C316:C316)</f>
        <v>600</v>
      </c>
      <c r="D317" s="105"/>
      <c r="E317" s="99"/>
      <c r="F317" s="99"/>
      <c r="G317" s="99"/>
      <c r="H317" s="99"/>
      <c r="I317" s="99"/>
      <c r="J317" s="99"/>
      <c r="K317" s="99"/>
      <c r="L317" s="99"/>
      <c r="M317" s="99"/>
      <c r="N317" s="99"/>
    </row>
    <row r="318" spans="1:14" s="50" customFormat="1" ht="21.75" thickTop="1">
      <c r="A318" s="99"/>
      <c r="B318" s="133"/>
      <c r="C318" s="147"/>
      <c r="D318" s="97"/>
      <c r="E318" s="99"/>
      <c r="F318" s="99"/>
      <c r="G318" s="99"/>
      <c r="H318" s="99"/>
      <c r="I318" s="99"/>
      <c r="J318" s="99"/>
      <c r="K318" s="99"/>
      <c r="L318" s="99"/>
      <c r="M318" s="99"/>
      <c r="N318" s="99"/>
    </row>
    <row r="319" spans="1:14" s="50" customFormat="1" ht="21">
      <c r="A319" s="170" t="s">
        <v>819</v>
      </c>
      <c r="B319" s="171"/>
      <c r="C319" s="171"/>
      <c r="D319" s="171"/>
      <c r="E319" s="99"/>
      <c r="F319" s="99"/>
      <c r="G319" s="99"/>
      <c r="H319" s="99"/>
      <c r="I319" s="99"/>
      <c r="J319" s="99"/>
      <c r="K319" s="99"/>
      <c r="L319" s="99"/>
      <c r="M319" s="99"/>
      <c r="N319" s="99"/>
    </row>
    <row r="320" spans="1:14" s="50" customFormat="1" ht="21">
      <c r="A320" s="108"/>
      <c r="B320" s="109"/>
      <c r="C320" s="111" t="s">
        <v>798</v>
      </c>
      <c r="D320" s="111"/>
      <c r="E320" s="99"/>
      <c r="F320" s="99"/>
      <c r="G320" s="99"/>
      <c r="H320" s="99"/>
      <c r="I320" s="99"/>
      <c r="J320" s="99"/>
      <c r="K320" s="99"/>
      <c r="L320" s="99"/>
      <c r="M320" s="99"/>
      <c r="N320" s="99"/>
    </row>
    <row r="321" spans="1:14" s="50" customFormat="1" ht="21">
      <c r="A321" s="108"/>
      <c r="B321" s="109"/>
      <c r="C321" s="111" t="s">
        <v>799</v>
      </c>
      <c r="D321" s="111"/>
      <c r="E321" s="99"/>
      <c r="F321" s="99"/>
      <c r="G321" s="99"/>
      <c r="H321" s="99"/>
      <c r="I321" s="99"/>
      <c r="J321" s="99"/>
      <c r="K321" s="99"/>
      <c r="L321" s="99"/>
      <c r="M321" s="99"/>
      <c r="N321" s="99"/>
    </row>
    <row r="322" spans="1:14" s="50" customFormat="1" ht="21">
      <c r="A322" s="108"/>
      <c r="B322" s="109"/>
      <c r="C322" s="111"/>
      <c r="D322" s="111"/>
      <c r="E322" s="99"/>
      <c r="F322" s="99"/>
      <c r="G322" s="99"/>
      <c r="H322" s="99"/>
      <c r="I322" s="99"/>
      <c r="J322" s="99"/>
      <c r="K322" s="99"/>
      <c r="L322" s="99"/>
      <c r="M322" s="99"/>
      <c r="N322" s="99"/>
    </row>
    <row r="323" spans="1:14" s="50" customFormat="1" ht="21">
      <c r="A323" s="170" t="s">
        <v>820</v>
      </c>
      <c r="B323" s="171"/>
      <c r="C323" s="171"/>
      <c r="D323" s="171"/>
      <c r="E323" s="99"/>
      <c r="F323" s="99"/>
      <c r="G323" s="99"/>
      <c r="H323" s="99"/>
      <c r="I323" s="99"/>
      <c r="J323" s="99"/>
      <c r="K323" s="99"/>
      <c r="L323" s="99"/>
      <c r="M323" s="99"/>
      <c r="N323" s="99"/>
    </row>
    <row r="324" spans="1:14" s="50" customFormat="1" ht="21">
      <c r="A324" s="108"/>
      <c r="B324" s="109"/>
      <c r="C324" s="111" t="s">
        <v>821</v>
      </c>
      <c r="D324" s="111"/>
      <c r="E324" s="99"/>
      <c r="F324" s="99"/>
      <c r="G324" s="99"/>
      <c r="H324" s="99"/>
      <c r="I324" s="99"/>
      <c r="J324" s="99"/>
      <c r="K324" s="99"/>
      <c r="L324" s="99"/>
      <c r="M324" s="99"/>
      <c r="N324" s="99"/>
    </row>
    <row r="325" spans="1:14" s="50" customFormat="1" ht="21">
      <c r="A325" s="108"/>
      <c r="B325" s="109"/>
      <c r="C325" s="111" t="s">
        <v>822</v>
      </c>
      <c r="D325" s="111"/>
      <c r="E325" s="99"/>
      <c r="F325" s="99"/>
      <c r="G325" s="99"/>
      <c r="H325" s="99"/>
      <c r="I325" s="99"/>
      <c r="J325" s="99"/>
      <c r="K325" s="99"/>
      <c r="L325" s="99"/>
      <c r="M325" s="99"/>
      <c r="N325" s="99"/>
    </row>
    <row r="326" spans="1:14" s="50" customFormat="1" ht="21">
      <c r="A326" s="108"/>
      <c r="B326" s="109"/>
      <c r="C326" s="111"/>
      <c r="D326" s="111"/>
      <c r="E326" s="99"/>
      <c r="F326" s="99"/>
      <c r="G326" s="99"/>
      <c r="H326" s="99"/>
      <c r="I326" s="99"/>
      <c r="J326" s="99"/>
      <c r="K326" s="99"/>
      <c r="L326" s="99"/>
      <c r="M326" s="99"/>
      <c r="N326" s="99"/>
    </row>
    <row r="327" spans="1:14" s="50" customFormat="1" ht="21">
      <c r="A327" s="170" t="s">
        <v>824</v>
      </c>
      <c r="B327" s="171"/>
      <c r="C327" s="171"/>
      <c r="D327" s="171"/>
      <c r="E327" s="99"/>
      <c r="F327" s="99"/>
      <c r="G327" s="99"/>
      <c r="H327" s="99"/>
      <c r="I327" s="99"/>
      <c r="J327" s="99"/>
      <c r="K327" s="99"/>
      <c r="L327" s="99"/>
      <c r="M327" s="99"/>
      <c r="N327" s="99"/>
    </row>
    <row r="328" spans="1:14" s="50" customFormat="1" ht="21">
      <c r="A328" s="108"/>
      <c r="B328" s="109"/>
      <c r="C328" s="111" t="s">
        <v>823</v>
      </c>
      <c r="D328" s="111"/>
      <c r="E328" s="99"/>
      <c r="F328" s="99"/>
      <c r="G328" s="99"/>
      <c r="H328" s="99"/>
      <c r="I328" s="99"/>
      <c r="J328" s="99"/>
      <c r="K328" s="99"/>
      <c r="L328" s="99"/>
      <c r="M328" s="99"/>
      <c r="N328" s="99"/>
    </row>
    <row r="329" spans="1:14" s="50" customFormat="1" ht="21">
      <c r="A329" s="108"/>
      <c r="B329" s="109"/>
      <c r="C329" s="111" t="s">
        <v>800</v>
      </c>
      <c r="D329" s="111"/>
      <c r="E329" s="99"/>
      <c r="F329" s="99"/>
      <c r="G329" s="99"/>
      <c r="H329" s="99"/>
      <c r="I329" s="99"/>
      <c r="J329" s="99"/>
      <c r="K329" s="99"/>
      <c r="L329" s="99"/>
      <c r="M329" s="99"/>
      <c r="N329" s="99"/>
    </row>
    <row r="330" spans="1:14" s="50" customFormat="1" ht="21">
      <c r="A330" s="108"/>
      <c r="B330" s="109"/>
      <c r="C330" s="111"/>
      <c r="D330" s="111"/>
      <c r="E330" s="99"/>
      <c r="F330" s="99"/>
      <c r="G330" s="99"/>
      <c r="H330" s="99"/>
      <c r="I330" s="99"/>
      <c r="J330" s="99"/>
      <c r="K330" s="99"/>
      <c r="L330" s="99"/>
      <c r="M330" s="99"/>
      <c r="N330" s="99"/>
    </row>
    <row r="331" spans="1:14" s="50" customFormat="1" ht="21">
      <c r="A331" s="170" t="s">
        <v>824</v>
      </c>
      <c r="B331" s="171"/>
      <c r="C331" s="171"/>
      <c r="D331" s="171"/>
      <c r="E331" s="99"/>
      <c r="F331" s="99"/>
      <c r="G331" s="99"/>
      <c r="H331" s="99"/>
      <c r="I331" s="99"/>
      <c r="J331" s="99"/>
      <c r="K331" s="99"/>
      <c r="L331" s="99"/>
      <c r="M331" s="99"/>
      <c r="N331" s="99"/>
    </row>
    <row r="332" spans="1:14" s="50" customFormat="1" ht="21">
      <c r="A332" s="108"/>
      <c r="B332" s="109"/>
      <c r="C332" s="111" t="s">
        <v>801</v>
      </c>
      <c r="D332" s="111"/>
      <c r="E332" s="99"/>
      <c r="F332" s="99"/>
      <c r="G332" s="99"/>
      <c r="H332" s="99"/>
      <c r="I332" s="99"/>
      <c r="J332" s="99"/>
      <c r="K332" s="99"/>
      <c r="L332" s="99"/>
      <c r="M332" s="99"/>
      <c r="N332" s="99"/>
    </row>
    <row r="333" spans="1:14" s="50" customFormat="1" ht="21">
      <c r="A333" s="108"/>
      <c r="B333" s="109"/>
      <c r="C333" s="111" t="s">
        <v>199</v>
      </c>
      <c r="D333" s="111"/>
      <c r="E333" s="99"/>
      <c r="F333" s="99"/>
      <c r="G333" s="99"/>
      <c r="H333" s="99"/>
      <c r="I333" s="99"/>
      <c r="J333" s="99"/>
      <c r="K333" s="99"/>
      <c r="L333" s="99"/>
      <c r="M333" s="99"/>
      <c r="N333" s="99"/>
    </row>
    <row r="334" spans="1:14" s="50" customFormat="1" ht="21">
      <c r="A334" s="176"/>
      <c r="B334" s="176"/>
      <c r="C334" s="176"/>
      <c r="D334" s="176"/>
      <c r="E334" s="99"/>
      <c r="F334" s="99"/>
      <c r="G334" s="99"/>
      <c r="H334" s="99"/>
      <c r="I334" s="99"/>
      <c r="J334" s="99"/>
      <c r="K334" s="99"/>
      <c r="L334" s="99"/>
      <c r="M334" s="99"/>
      <c r="N334" s="99"/>
    </row>
    <row r="335" spans="1:14" s="50" customFormat="1" ht="21">
      <c r="A335" s="97"/>
      <c r="B335" s="133"/>
      <c r="C335" s="147"/>
      <c r="D335" s="97"/>
      <c r="E335" s="99"/>
      <c r="F335" s="99"/>
      <c r="G335" s="99"/>
      <c r="H335" s="99"/>
      <c r="I335" s="99"/>
      <c r="J335" s="99"/>
      <c r="K335" s="99"/>
      <c r="L335" s="99"/>
      <c r="M335" s="99"/>
      <c r="N335" s="99"/>
    </row>
    <row r="336" spans="1:14" s="50" customFormat="1" ht="21">
      <c r="A336" s="97"/>
      <c r="B336" s="133"/>
      <c r="C336" s="147"/>
      <c r="D336" s="97"/>
      <c r="E336" s="99"/>
      <c r="F336" s="99"/>
      <c r="G336" s="99"/>
      <c r="H336" s="99"/>
      <c r="I336" s="99"/>
      <c r="J336" s="99"/>
      <c r="K336" s="99"/>
      <c r="L336" s="99"/>
      <c r="M336" s="99"/>
      <c r="N336" s="99"/>
    </row>
    <row r="337" spans="1:14" s="50" customFormat="1" ht="21">
      <c r="A337" s="97"/>
      <c r="B337" s="133"/>
      <c r="C337" s="147"/>
      <c r="D337" s="97"/>
      <c r="E337" s="99"/>
      <c r="F337" s="99"/>
      <c r="G337" s="99"/>
      <c r="H337" s="99"/>
      <c r="I337" s="99"/>
      <c r="J337" s="99"/>
      <c r="K337" s="99"/>
      <c r="L337" s="99"/>
      <c r="M337" s="99"/>
      <c r="N337" s="99"/>
    </row>
    <row r="338" spans="1:14" s="50" customFormat="1" ht="21">
      <c r="A338" s="97"/>
      <c r="B338" s="133"/>
      <c r="C338" s="147"/>
      <c r="D338" s="97"/>
      <c r="E338" s="99"/>
      <c r="F338" s="99"/>
      <c r="G338" s="99"/>
      <c r="H338" s="99"/>
      <c r="I338" s="99"/>
      <c r="J338" s="99"/>
      <c r="K338" s="99"/>
      <c r="L338" s="99"/>
      <c r="M338" s="99"/>
      <c r="N338" s="99"/>
    </row>
    <row r="339" spans="1:14" s="50" customFormat="1" ht="21">
      <c r="A339" s="97"/>
      <c r="B339" s="133"/>
      <c r="C339" s="147"/>
      <c r="D339" s="97"/>
      <c r="E339" s="99"/>
      <c r="F339" s="99"/>
      <c r="G339" s="99"/>
      <c r="H339" s="99"/>
      <c r="I339" s="99"/>
      <c r="J339" s="99"/>
      <c r="K339" s="99"/>
      <c r="L339" s="99"/>
      <c r="M339" s="99"/>
      <c r="N339" s="99"/>
    </row>
    <row r="340" spans="1:14" s="50" customFormat="1" ht="21">
      <c r="A340" s="97"/>
      <c r="B340" s="133"/>
      <c r="C340" s="147"/>
      <c r="D340" s="97"/>
      <c r="E340" s="99"/>
      <c r="F340" s="99"/>
      <c r="G340" s="99"/>
      <c r="H340" s="99"/>
      <c r="I340" s="99"/>
      <c r="J340" s="99"/>
      <c r="K340" s="99"/>
      <c r="L340" s="99"/>
      <c r="M340" s="99"/>
      <c r="N340" s="99"/>
    </row>
    <row r="341" spans="1:14" s="50" customFormat="1" ht="21">
      <c r="A341" s="97"/>
      <c r="B341" s="133"/>
      <c r="C341" s="147"/>
      <c r="D341" s="97"/>
      <c r="E341" s="99"/>
      <c r="F341" s="99"/>
      <c r="G341" s="99"/>
      <c r="H341" s="99"/>
      <c r="I341" s="99"/>
      <c r="J341" s="99"/>
      <c r="K341" s="99"/>
      <c r="L341" s="99"/>
      <c r="M341" s="99"/>
      <c r="N341" s="99"/>
    </row>
    <row r="342" spans="1:14" s="50" customFormat="1" ht="21">
      <c r="A342" s="95" t="s">
        <v>268</v>
      </c>
      <c r="B342" s="96"/>
      <c r="C342" s="146"/>
      <c r="D342" s="149"/>
      <c r="E342" s="95"/>
      <c r="F342" s="99"/>
      <c r="G342" s="95"/>
      <c r="H342" s="95"/>
      <c r="I342" s="95"/>
      <c r="J342" s="95"/>
      <c r="K342" s="95"/>
      <c r="L342" s="95"/>
      <c r="M342" s="95"/>
      <c r="N342" s="95"/>
    </row>
    <row r="343" spans="1:14" s="50" customFormat="1" ht="21">
      <c r="A343" s="96" t="s">
        <v>421</v>
      </c>
      <c r="B343" s="96"/>
      <c r="C343" s="146"/>
      <c r="D343" s="149"/>
      <c r="E343" s="96"/>
      <c r="F343" s="99"/>
      <c r="G343" s="96"/>
      <c r="H343" s="96"/>
      <c r="I343" s="96"/>
      <c r="J343" s="96"/>
      <c r="K343" s="96"/>
      <c r="L343" s="96"/>
      <c r="M343" s="96"/>
      <c r="N343" s="96"/>
    </row>
    <row r="344" spans="1:14" s="50" customFormat="1" ht="21">
      <c r="A344" s="96" t="s">
        <v>797</v>
      </c>
      <c r="B344" s="96"/>
      <c r="C344" s="146"/>
      <c r="D344" s="149"/>
      <c r="E344" s="96"/>
      <c r="F344" s="99"/>
      <c r="G344" s="96"/>
      <c r="H344" s="96"/>
      <c r="I344" s="96"/>
      <c r="J344" s="96"/>
      <c r="K344" s="96"/>
      <c r="L344" s="96"/>
      <c r="M344" s="96"/>
      <c r="N344" s="96"/>
    </row>
    <row r="345" spans="1:14" s="50" customFormat="1" ht="21">
      <c r="A345" s="99"/>
      <c r="B345" s="166" t="s">
        <v>283</v>
      </c>
      <c r="C345" s="166"/>
      <c r="D345" s="98"/>
      <c r="E345" s="99"/>
      <c r="F345" s="99"/>
      <c r="G345" s="99"/>
      <c r="H345" s="99"/>
      <c r="I345" s="99"/>
      <c r="J345" s="99"/>
      <c r="K345" s="99"/>
      <c r="L345" s="99"/>
      <c r="M345" s="99"/>
      <c r="N345" s="99"/>
    </row>
    <row r="346" spans="1:14" s="50" customFormat="1" ht="21">
      <c r="A346" s="100" t="s">
        <v>3</v>
      </c>
      <c r="B346" s="125" t="s">
        <v>260</v>
      </c>
      <c r="C346" s="135" t="s">
        <v>234</v>
      </c>
      <c r="D346" s="100" t="s">
        <v>235</v>
      </c>
      <c r="E346" s="99"/>
      <c r="F346" s="99"/>
      <c r="G346" s="99"/>
      <c r="H346" s="99"/>
      <c r="I346" s="99"/>
      <c r="J346" s="99"/>
      <c r="K346" s="99"/>
      <c r="L346" s="99"/>
      <c r="M346" s="99"/>
      <c r="N346" s="99"/>
    </row>
    <row r="347" spans="1:14" s="50" customFormat="1" ht="21">
      <c r="A347" s="101">
        <v>1</v>
      </c>
      <c r="B347" s="102" t="s">
        <v>417</v>
      </c>
      <c r="C347" s="103">
        <v>400</v>
      </c>
      <c r="D347" s="121" t="s">
        <v>265</v>
      </c>
      <c r="E347" s="99"/>
      <c r="F347" s="99"/>
      <c r="G347" s="99"/>
      <c r="H347" s="99"/>
      <c r="I347" s="99"/>
      <c r="J347" s="99"/>
      <c r="K347" s="99"/>
      <c r="L347" s="99"/>
      <c r="M347" s="99"/>
      <c r="N347" s="99"/>
    </row>
    <row r="348" spans="1:14" s="50" customFormat="1" ht="21">
      <c r="A348" s="101"/>
      <c r="B348" s="102"/>
      <c r="C348" s="103"/>
      <c r="D348" s="121"/>
      <c r="E348" s="99"/>
      <c r="F348" s="99"/>
      <c r="G348" s="99"/>
      <c r="H348" s="99"/>
      <c r="I348" s="99"/>
      <c r="J348" s="99"/>
      <c r="K348" s="99"/>
      <c r="L348" s="99"/>
      <c r="M348" s="99"/>
      <c r="N348" s="99"/>
    </row>
    <row r="349" spans="1:14" s="50" customFormat="1" ht="21">
      <c r="A349" s="101"/>
      <c r="B349" s="102"/>
      <c r="C349" s="103"/>
      <c r="D349" s="121"/>
      <c r="E349" s="99"/>
      <c r="F349" s="99"/>
      <c r="G349" s="99"/>
      <c r="H349" s="99"/>
      <c r="I349" s="99"/>
      <c r="J349" s="99"/>
      <c r="K349" s="99"/>
      <c r="L349" s="99"/>
      <c r="M349" s="99"/>
      <c r="N349" s="99"/>
    </row>
    <row r="350" spans="1:14" s="50" customFormat="1" ht="21">
      <c r="A350" s="101"/>
      <c r="B350" s="102"/>
      <c r="C350" s="103"/>
      <c r="D350" s="121"/>
      <c r="E350" s="99"/>
      <c r="F350" s="99"/>
      <c r="G350" s="99"/>
      <c r="H350" s="99"/>
      <c r="I350" s="99"/>
      <c r="J350" s="99"/>
      <c r="K350" s="99"/>
      <c r="L350" s="99"/>
      <c r="M350" s="99"/>
      <c r="N350" s="99"/>
    </row>
    <row r="351" spans="1:14" s="50" customFormat="1" ht="21.75" thickBot="1">
      <c r="A351" s="104" t="s">
        <v>184</v>
      </c>
      <c r="B351" s="127"/>
      <c r="C351" s="137">
        <f>SUM(C347:C350)</f>
        <v>400</v>
      </c>
      <c r="D351" s="105"/>
      <c r="E351" s="99"/>
      <c r="F351" s="99"/>
      <c r="G351" s="99"/>
      <c r="H351" s="99"/>
      <c r="I351" s="99"/>
      <c r="J351" s="99"/>
      <c r="K351" s="99"/>
      <c r="L351" s="99"/>
      <c r="M351" s="99"/>
      <c r="N351" s="99"/>
    </row>
    <row r="352" spans="1:14" s="50" customFormat="1" ht="21.75" thickTop="1">
      <c r="A352" s="99"/>
      <c r="B352" s="133"/>
      <c r="C352" s="147"/>
      <c r="D352" s="97"/>
      <c r="E352" s="99"/>
      <c r="F352" s="99"/>
      <c r="G352" s="99"/>
      <c r="H352" s="99"/>
      <c r="I352" s="99"/>
      <c r="J352" s="99"/>
      <c r="K352" s="99"/>
      <c r="L352" s="99"/>
      <c r="M352" s="99"/>
      <c r="N352" s="99"/>
    </row>
    <row r="353" spans="1:14" s="50" customFormat="1" ht="21">
      <c r="A353" s="99"/>
      <c r="B353" s="133"/>
      <c r="C353" s="147"/>
      <c r="D353" s="97"/>
      <c r="E353" s="99"/>
      <c r="F353" s="99"/>
      <c r="G353" s="99"/>
      <c r="H353" s="99"/>
      <c r="I353" s="99"/>
      <c r="J353" s="99"/>
      <c r="K353" s="99"/>
      <c r="L353" s="99"/>
      <c r="M353" s="99"/>
      <c r="N353" s="99"/>
    </row>
    <row r="354" spans="1:14" s="50" customFormat="1" ht="21">
      <c r="A354" s="176" t="s">
        <v>398</v>
      </c>
      <c r="B354" s="176"/>
      <c r="C354" s="176"/>
      <c r="D354" s="176"/>
      <c r="E354" s="99"/>
      <c r="F354" s="99"/>
      <c r="G354" s="99"/>
      <c r="H354" s="99"/>
      <c r="I354" s="99"/>
      <c r="J354" s="99"/>
      <c r="K354" s="99"/>
      <c r="L354" s="99"/>
      <c r="M354" s="99"/>
      <c r="N354" s="99"/>
    </row>
    <row r="355" spans="1:14" s="50" customFormat="1" ht="21">
      <c r="A355" s="176" t="s">
        <v>423</v>
      </c>
      <c r="B355" s="176"/>
      <c r="C355" s="176"/>
      <c r="D355" s="176"/>
      <c r="E355" s="99"/>
      <c r="F355" s="99"/>
      <c r="G355" s="99"/>
      <c r="H355" s="99"/>
      <c r="I355" s="99"/>
      <c r="J355" s="99"/>
      <c r="K355" s="99"/>
      <c r="L355" s="99"/>
      <c r="M355" s="99"/>
      <c r="N355" s="99"/>
    </row>
    <row r="356" spans="1:14" s="50" customFormat="1" ht="21">
      <c r="A356" s="176" t="s">
        <v>393</v>
      </c>
      <c r="B356" s="176"/>
      <c r="C356" s="176"/>
      <c r="D356" s="176"/>
      <c r="E356" s="99"/>
      <c r="F356" s="99"/>
      <c r="G356" s="99"/>
      <c r="H356" s="99"/>
      <c r="I356" s="99"/>
      <c r="J356" s="99"/>
      <c r="K356" s="99"/>
      <c r="L356" s="99"/>
      <c r="M356" s="99"/>
      <c r="N356" s="99"/>
    </row>
    <row r="357" spans="1:14" s="50" customFormat="1" ht="21">
      <c r="A357" s="97"/>
      <c r="B357" s="97"/>
      <c r="C357" s="97"/>
      <c r="D357" s="97"/>
      <c r="E357" s="99"/>
      <c r="F357" s="99"/>
      <c r="G357" s="99"/>
      <c r="H357" s="99"/>
      <c r="I357" s="99"/>
      <c r="J357" s="99"/>
      <c r="K357" s="99"/>
      <c r="L357" s="99"/>
      <c r="M357" s="99"/>
      <c r="N357" s="99"/>
    </row>
    <row r="358" spans="1:14" s="50" customFormat="1" ht="21">
      <c r="A358" s="176" t="s">
        <v>397</v>
      </c>
      <c r="B358" s="176"/>
      <c r="C358" s="176"/>
      <c r="D358" s="176"/>
      <c r="E358" s="99"/>
      <c r="F358" s="99"/>
      <c r="G358" s="99"/>
      <c r="H358" s="99"/>
      <c r="I358" s="99"/>
      <c r="J358" s="99"/>
      <c r="K358" s="99"/>
      <c r="L358" s="99"/>
      <c r="M358" s="99"/>
      <c r="N358" s="99"/>
    </row>
    <row r="359" spans="1:14" s="50" customFormat="1" ht="21">
      <c r="A359" s="176" t="s">
        <v>424</v>
      </c>
      <c r="B359" s="176"/>
      <c r="C359" s="176"/>
      <c r="D359" s="176"/>
      <c r="E359" s="99"/>
      <c r="F359" s="99"/>
      <c r="G359" s="99"/>
      <c r="H359" s="99"/>
      <c r="I359" s="99"/>
      <c r="J359" s="99"/>
      <c r="K359" s="99"/>
      <c r="L359" s="99"/>
      <c r="M359" s="99"/>
      <c r="N359" s="99"/>
    </row>
    <row r="360" spans="1:14" s="50" customFormat="1" ht="21">
      <c r="A360" s="176" t="s">
        <v>399</v>
      </c>
      <c r="B360" s="176"/>
      <c r="C360" s="176"/>
      <c r="D360" s="176"/>
      <c r="E360" s="99"/>
      <c r="F360" s="99"/>
      <c r="G360" s="99"/>
      <c r="H360" s="99"/>
      <c r="I360" s="99"/>
      <c r="J360" s="99"/>
      <c r="K360" s="99"/>
      <c r="L360" s="99"/>
      <c r="M360" s="99"/>
      <c r="N360" s="99"/>
    </row>
    <row r="361" spans="1:14" s="50" customFormat="1" ht="21">
      <c r="A361" s="97"/>
      <c r="B361" s="97"/>
      <c r="C361" s="97"/>
      <c r="D361" s="97"/>
      <c r="E361" s="99"/>
      <c r="F361" s="99"/>
      <c r="G361" s="99"/>
      <c r="H361" s="99"/>
      <c r="I361" s="99"/>
      <c r="J361" s="99"/>
      <c r="K361" s="99"/>
      <c r="L361" s="99"/>
      <c r="M361" s="99"/>
      <c r="N361" s="99"/>
    </row>
    <row r="362" spans="1:14" s="50" customFormat="1" ht="21">
      <c r="A362" s="176" t="s">
        <v>400</v>
      </c>
      <c r="B362" s="176"/>
      <c r="C362" s="176"/>
      <c r="D362" s="176"/>
      <c r="E362" s="99"/>
      <c r="F362" s="99"/>
      <c r="G362" s="99"/>
      <c r="H362" s="99"/>
      <c r="I362" s="99"/>
      <c r="J362" s="99"/>
      <c r="K362" s="99"/>
      <c r="L362" s="99"/>
      <c r="M362" s="99"/>
      <c r="N362" s="99"/>
    </row>
    <row r="363" spans="1:14" s="50" customFormat="1" ht="21">
      <c r="A363" s="176" t="s">
        <v>434</v>
      </c>
      <c r="B363" s="176"/>
      <c r="C363" s="176"/>
      <c r="D363" s="176"/>
      <c r="E363" s="99"/>
      <c r="F363" s="99"/>
      <c r="G363" s="99"/>
      <c r="H363" s="99"/>
      <c r="I363" s="99"/>
      <c r="J363" s="99"/>
      <c r="K363" s="99"/>
      <c r="L363" s="99"/>
      <c r="M363" s="99"/>
      <c r="N363" s="99"/>
    </row>
    <row r="364" spans="1:14" s="50" customFormat="1" ht="21">
      <c r="A364" s="176" t="s">
        <v>825</v>
      </c>
      <c r="B364" s="176"/>
      <c r="C364" s="176"/>
      <c r="D364" s="176"/>
      <c r="E364" s="99"/>
      <c r="F364" s="99"/>
      <c r="G364" s="99"/>
      <c r="H364" s="99"/>
      <c r="I364" s="99"/>
      <c r="J364" s="99"/>
      <c r="K364" s="99"/>
      <c r="L364" s="99"/>
      <c r="M364" s="99"/>
      <c r="N364" s="99"/>
    </row>
    <row r="365" spans="1:14" s="50" customFormat="1" ht="21">
      <c r="A365" s="97"/>
      <c r="B365" s="97"/>
      <c r="C365" s="97"/>
      <c r="D365" s="97"/>
      <c r="E365" s="99"/>
      <c r="F365" s="99"/>
      <c r="G365" s="99"/>
      <c r="H365" s="99"/>
      <c r="I365" s="99"/>
      <c r="J365" s="99"/>
      <c r="K365" s="99"/>
      <c r="L365" s="99"/>
      <c r="M365" s="99"/>
      <c r="N365" s="99"/>
    </row>
    <row r="366" spans="1:14" s="50" customFormat="1" ht="21">
      <c r="A366" s="176" t="s">
        <v>401</v>
      </c>
      <c r="B366" s="176"/>
      <c r="C366" s="176"/>
      <c r="D366" s="176"/>
      <c r="E366" s="99"/>
      <c r="F366" s="99"/>
      <c r="G366" s="99"/>
      <c r="H366" s="99"/>
      <c r="I366" s="99"/>
      <c r="J366" s="99"/>
      <c r="K366" s="99"/>
      <c r="L366" s="99"/>
      <c r="M366" s="99"/>
      <c r="N366" s="99"/>
    </row>
    <row r="367" spans="1:14" s="50" customFormat="1" ht="21">
      <c r="A367" s="176" t="s">
        <v>425</v>
      </c>
      <c r="B367" s="176"/>
      <c r="C367" s="176"/>
      <c r="D367" s="176"/>
      <c r="E367" s="99"/>
      <c r="F367" s="99"/>
      <c r="G367" s="99"/>
      <c r="H367" s="99"/>
      <c r="I367" s="99"/>
      <c r="J367" s="99"/>
      <c r="K367" s="99"/>
      <c r="L367" s="99"/>
      <c r="M367" s="99"/>
      <c r="N367" s="99"/>
    </row>
    <row r="368" spans="1:14" s="50" customFormat="1" ht="21">
      <c r="A368" s="176" t="s">
        <v>396</v>
      </c>
      <c r="B368" s="176"/>
      <c r="C368" s="176"/>
      <c r="D368" s="176"/>
      <c r="E368" s="99"/>
      <c r="F368" s="99"/>
      <c r="G368" s="99"/>
      <c r="H368" s="99"/>
      <c r="I368" s="99"/>
      <c r="J368" s="99"/>
      <c r="K368" s="99"/>
      <c r="L368" s="99"/>
      <c r="M368" s="99"/>
      <c r="N368" s="99"/>
    </row>
    <row r="369" spans="1:3" ht="23.25">
      <c r="A369" s="93"/>
      <c r="B369" s="93"/>
      <c r="C369" s="93"/>
    </row>
  </sheetData>
  <sheetProtection/>
  <mergeCells count="42">
    <mergeCell ref="A1:N1"/>
    <mergeCell ref="A2:N2"/>
    <mergeCell ref="A3:N3"/>
    <mergeCell ref="B32:C32"/>
    <mergeCell ref="B17:C17"/>
    <mergeCell ref="B14:C14"/>
    <mergeCell ref="B4:C4"/>
    <mergeCell ref="B63:C63"/>
    <mergeCell ref="B218:C218"/>
    <mergeCell ref="B249:C249"/>
    <mergeCell ref="B132:C132"/>
    <mergeCell ref="B125:C125"/>
    <mergeCell ref="B156:C156"/>
    <mergeCell ref="B187:C187"/>
    <mergeCell ref="A323:D323"/>
    <mergeCell ref="A327:D327"/>
    <mergeCell ref="A331:D331"/>
    <mergeCell ref="A334:D334"/>
    <mergeCell ref="B94:C94"/>
    <mergeCell ref="A53:B53"/>
    <mergeCell ref="A131:B131"/>
    <mergeCell ref="B314:C314"/>
    <mergeCell ref="A276:B276"/>
    <mergeCell ref="C276:D276"/>
    <mergeCell ref="A354:D354"/>
    <mergeCell ref="A355:D355"/>
    <mergeCell ref="A356:D356"/>
    <mergeCell ref="A358:D358"/>
    <mergeCell ref="B345:C345"/>
    <mergeCell ref="A281:D281"/>
    <mergeCell ref="A285:D285"/>
    <mergeCell ref="A289:D289"/>
    <mergeCell ref="A293:D293"/>
    <mergeCell ref="A319:D319"/>
    <mergeCell ref="A364:D364"/>
    <mergeCell ref="A366:D366"/>
    <mergeCell ref="A367:D367"/>
    <mergeCell ref="A368:D368"/>
    <mergeCell ref="A359:D359"/>
    <mergeCell ref="A360:D360"/>
    <mergeCell ref="A362:D362"/>
    <mergeCell ref="A363:D363"/>
  </mergeCells>
  <printOptions horizontalCentered="1"/>
  <pageMargins left="0.55" right="0.5" top="0.78" bottom="0.54" header="0.39" footer="0.5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69"/>
  <sheetViews>
    <sheetView zoomScale="85" zoomScaleNormal="85" zoomScaleSheetLayoutView="75" zoomScalePageLayoutView="0" workbookViewId="0" topLeftCell="A352">
      <selection activeCell="F50" sqref="F50"/>
    </sheetView>
  </sheetViews>
  <sheetFormatPr defaultColWidth="9.140625" defaultRowHeight="12.75"/>
  <cols>
    <col min="1" max="1" width="8.140625" style="1" customWidth="1"/>
    <col min="2" max="2" width="33.140625" style="134" customWidth="1"/>
    <col min="3" max="3" width="22.140625" style="148" customWidth="1"/>
    <col min="4" max="4" width="27.7109375" style="93" customWidth="1"/>
    <col min="5" max="5" width="7.7109375" style="1" customWidth="1"/>
    <col min="6" max="6" width="14.7109375" style="1" customWidth="1"/>
    <col min="7" max="7" width="7.7109375" style="1" customWidth="1"/>
    <col min="8" max="8" width="7.8515625" style="1" customWidth="1"/>
    <col min="9" max="14" width="7.7109375" style="1" customWidth="1"/>
    <col min="15" max="15" width="7.00390625" style="1" customWidth="1"/>
    <col min="16" max="16" width="8.28125" style="1" customWidth="1"/>
    <col min="17" max="18" width="8.7109375" style="1" customWidth="1"/>
    <col min="19" max="20" width="9.140625" style="1" customWidth="1"/>
    <col min="21" max="21" width="11.140625" style="1" customWidth="1"/>
    <col min="22" max="16384" width="9.140625" style="1" customWidth="1"/>
  </cols>
  <sheetData>
    <row r="1" spans="1:18" s="50" customFormat="1" ht="24">
      <c r="A1" s="164" t="s">
        <v>268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94"/>
      <c r="P1" s="94"/>
      <c r="Q1" s="94"/>
      <c r="R1" s="94"/>
    </row>
    <row r="2" spans="1:18" s="50" customFormat="1" ht="24">
      <c r="A2" s="165" t="s">
        <v>280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94"/>
      <c r="P2" s="94"/>
      <c r="Q2" s="94"/>
      <c r="R2" s="94"/>
    </row>
    <row r="3" spans="1:18" s="50" customFormat="1" ht="24">
      <c r="A3" s="165" t="s">
        <v>554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94"/>
      <c r="P3" s="94"/>
      <c r="Q3" s="94"/>
      <c r="R3" s="94"/>
    </row>
    <row r="4" spans="1:14" s="50" customFormat="1" ht="24">
      <c r="A4" s="97"/>
      <c r="B4" s="166" t="s">
        <v>791</v>
      </c>
      <c r="C4" s="166"/>
      <c r="D4" s="98"/>
      <c r="E4" s="99"/>
      <c r="F4" s="99"/>
      <c r="G4" s="99"/>
      <c r="H4" s="99"/>
      <c r="I4" s="99"/>
      <c r="J4" s="99"/>
      <c r="K4" s="99"/>
      <c r="L4" s="99"/>
      <c r="M4" s="99"/>
      <c r="N4" s="99"/>
    </row>
    <row r="5" spans="1:14" s="50" customFormat="1" ht="24">
      <c r="A5" s="100" t="s">
        <v>3</v>
      </c>
      <c r="B5" s="100" t="s">
        <v>260</v>
      </c>
      <c r="C5" s="100" t="s">
        <v>234</v>
      </c>
      <c r="D5" s="100" t="s">
        <v>235</v>
      </c>
      <c r="E5" s="99"/>
      <c r="F5" s="99"/>
      <c r="G5" s="99"/>
      <c r="H5" s="99"/>
      <c r="I5" s="99"/>
      <c r="J5" s="99"/>
      <c r="K5" s="99"/>
      <c r="L5" s="99"/>
      <c r="M5" s="99"/>
      <c r="N5" s="99"/>
    </row>
    <row r="6" spans="1:14" s="50" customFormat="1" ht="24">
      <c r="A6" s="101">
        <v>1</v>
      </c>
      <c r="B6" s="102" t="s">
        <v>208</v>
      </c>
      <c r="C6" s="103">
        <v>72.2</v>
      </c>
      <c r="D6" s="121" t="s">
        <v>436</v>
      </c>
      <c r="E6" s="99"/>
      <c r="F6" s="99"/>
      <c r="G6" s="99"/>
      <c r="H6" s="99"/>
      <c r="I6" s="99"/>
      <c r="J6" s="99"/>
      <c r="K6" s="99"/>
      <c r="L6" s="99"/>
      <c r="M6" s="99"/>
      <c r="N6" s="99"/>
    </row>
    <row r="7" spans="1:14" s="50" customFormat="1" ht="24">
      <c r="A7" s="101">
        <v>2</v>
      </c>
      <c r="B7" s="102" t="s">
        <v>210</v>
      </c>
      <c r="C7" s="103">
        <v>108.6</v>
      </c>
      <c r="D7" s="121" t="s">
        <v>439</v>
      </c>
      <c r="E7" s="99"/>
      <c r="F7" s="99"/>
      <c r="G7" s="99"/>
      <c r="H7" s="99"/>
      <c r="I7" s="99"/>
      <c r="J7" s="99"/>
      <c r="K7" s="99"/>
      <c r="L7" s="99"/>
      <c r="M7" s="99"/>
      <c r="N7" s="99"/>
    </row>
    <row r="8" spans="1:14" s="50" customFormat="1" ht="24">
      <c r="A8" s="101">
        <v>3</v>
      </c>
      <c r="B8" s="102" t="s">
        <v>88</v>
      </c>
      <c r="C8" s="103">
        <v>170.8</v>
      </c>
      <c r="D8" s="121" t="s">
        <v>440</v>
      </c>
      <c r="E8" s="99"/>
      <c r="F8" s="99"/>
      <c r="G8" s="99"/>
      <c r="H8" s="99"/>
      <c r="I8" s="99"/>
      <c r="J8" s="99"/>
      <c r="K8" s="99"/>
      <c r="L8" s="99"/>
      <c r="M8" s="99"/>
      <c r="N8" s="99"/>
    </row>
    <row r="9" spans="1:14" s="50" customFormat="1" ht="24">
      <c r="A9" s="101">
        <v>4</v>
      </c>
      <c r="B9" s="126" t="s">
        <v>33</v>
      </c>
      <c r="C9" s="136">
        <v>131.8</v>
      </c>
      <c r="D9" s="121" t="s">
        <v>441</v>
      </c>
      <c r="E9" s="99"/>
      <c r="F9" s="99"/>
      <c r="G9" s="99"/>
      <c r="H9" s="99"/>
      <c r="I9" s="99"/>
      <c r="J9" s="99"/>
      <c r="K9" s="99"/>
      <c r="L9" s="99"/>
      <c r="M9" s="99"/>
      <c r="N9" s="99"/>
    </row>
    <row r="10" spans="1:14" s="50" customFormat="1" ht="24">
      <c r="A10" s="101">
        <v>5</v>
      </c>
      <c r="B10" s="126" t="s">
        <v>147</v>
      </c>
      <c r="C10" s="136">
        <v>91.5</v>
      </c>
      <c r="D10" s="121" t="s">
        <v>446</v>
      </c>
      <c r="E10" s="99"/>
      <c r="F10" s="99"/>
      <c r="G10" s="99"/>
      <c r="H10" s="99"/>
      <c r="I10" s="99"/>
      <c r="J10" s="99"/>
      <c r="K10" s="99"/>
      <c r="L10" s="99"/>
      <c r="M10" s="99"/>
      <c r="N10" s="99"/>
    </row>
    <row r="11" spans="1:14" s="50" customFormat="1" ht="24">
      <c r="A11" s="101">
        <v>6</v>
      </c>
      <c r="B11" s="126" t="s">
        <v>224</v>
      </c>
      <c r="C11" s="136">
        <v>109.8</v>
      </c>
      <c r="D11" s="121" t="s">
        <v>447</v>
      </c>
      <c r="E11" s="99"/>
      <c r="F11" s="99"/>
      <c r="G11" s="99"/>
      <c r="H11" s="99"/>
      <c r="I11" s="99"/>
      <c r="J11" s="99"/>
      <c r="K11" s="99"/>
      <c r="L11" s="99"/>
      <c r="M11" s="99"/>
      <c r="N11" s="99"/>
    </row>
    <row r="12" spans="1:14" s="50" customFormat="1" ht="24">
      <c r="A12" s="101">
        <v>7</v>
      </c>
      <c r="B12" s="102" t="s">
        <v>227</v>
      </c>
      <c r="C12" s="103">
        <v>109.5</v>
      </c>
      <c r="D12" s="121" t="s">
        <v>451</v>
      </c>
      <c r="E12" s="99"/>
      <c r="F12" s="99"/>
      <c r="G12" s="99"/>
      <c r="H12" s="99"/>
      <c r="I12" s="99"/>
      <c r="J12" s="99"/>
      <c r="K12" s="99"/>
      <c r="L12" s="99"/>
      <c r="M12" s="99"/>
      <c r="N12" s="99"/>
    </row>
    <row r="13" spans="1:14" s="50" customFormat="1" ht="24.75" thickBot="1">
      <c r="A13" s="104" t="s">
        <v>184</v>
      </c>
      <c r="B13" s="151"/>
      <c r="C13" s="140">
        <f>SUM(C6:C12)</f>
        <v>794.2</v>
      </c>
      <c r="D13" s="105"/>
      <c r="E13" s="99"/>
      <c r="F13" s="99"/>
      <c r="G13" s="99"/>
      <c r="H13" s="99"/>
      <c r="I13" s="99"/>
      <c r="J13" s="99"/>
      <c r="K13" s="99"/>
      <c r="L13" s="99"/>
      <c r="M13" s="99"/>
      <c r="N13" s="99"/>
    </row>
    <row r="14" spans="1:14" s="50" customFormat="1" ht="24.75" thickTop="1">
      <c r="A14" s="99"/>
      <c r="B14" s="166" t="s">
        <v>792</v>
      </c>
      <c r="C14" s="166"/>
      <c r="D14" s="98"/>
      <c r="E14" s="99"/>
      <c r="F14" s="99"/>
      <c r="G14" s="99"/>
      <c r="H14" s="99"/>
      <c r="I14" s="99"/>
      <c r="J14" s="99"/>
      <c r="K14" s="99"/>
      <c r="L14" s="99"/>
      <c r="M14" s="99"/>
      <c r="N14" s="99"/>
    </row>
    <row r="15" spans="1:14" s="50" customFormat="1" ht="24">
      <c r="A15" s="100" t="s">
        <v>3</v>
      </c>
      <c r="B15" s="100" t="s">
        <v>260</v>
      </c>
      <c r="C15" s="100" t="s">
        <v>234</v>
      </c>
      <c r="D15" s="100" t="s">
        <v>235</v>
      </c>
      <c r="E15" s="99"/>
      <c r="F15" s="99"/>
      <c r="G15" s="99"/>
      <c r="H15" s="99"/>
      <c r="I15" s="99"/>
      <c r="J15" s="99"/>
      <c r="K15" s="99"/>
      <c r="L15" s="99"/>
      <c r="M15" s="99"/>
      <c r="N15" s="99"/>
    </row>
    <row r="16" spans="1:14" s="50" customFormat="1" ht="24">
      <c r="A16" s="106" t="s">
        <v>212</v>
      </c>
      <c r="B16" s="128" t="s">
        <v>212</v>
      </c>
      <c r="C16" s="138" t="s">
        <v>212</v>
      </c>
      <c r="D16" s="106" t="s">
        <v>212</v>
      </c>
      <c r="E16" s="99"/>
      <c r="F16" s="99"/>
      <c r="G16" s="99"/>
      <c r="H16" s="99"/>
      <c r="I16" s="99"/>
      <c r="J16" s="99"/>
      <c r="K16" s="99"/>
      <c r="L16" s="99"/>
      <c r="M16" s="99"/>
      <c r="N16" s="99"/>
    </row>
    <row r="17" spans="1:13" s="50" customFormat="1" ht="24">
      <c r="A17" s="99"/>
      <c r="B17" s="166" t="s">
        <v>793</v>
      </c>
      <c r="C17" s="166"/>
      <c r="D17" s="98"/>
      <c r="E17" s="99"/>
      <c r="F17" s="99"/>
      <c r="G17" s="99"/>
      <c r="H17" s="99"/>
      <c r="I17" s="99"/>
      <c r="J17" s="99"/>
      <c r="K17" s="99"/>
      <c r="L17" s="99"/>
      <c r="M17" s="99"/>
    </row>
    <row r="18" spans="1:14" s="50" customFormat="1" ht="24">
      <c r="A18" s="100" t="s">
        <v>3</v>
      </c>
      <c r="B18" s="100" t="s">
        <v>260</v>
      </c>
      <c r="C18" s="100" t="s">
        <v>234</v>
      </c>
      <c r="D18" s="100" t="s">
        <v>235</v>
      </c>
      <c r="E18" s="99"/>
      <c r="F18" s="99"/>
      <c r="G18" s="99"/>
      <c r="H18" s="99"/>
      <c r="I18" s="99"/>
      <c r="J18" s="99"/>
      <c r="K18" s="99"/>
      <c r="L18" s="99"/>
      <c r="M18" s="99"/>
      <c r="N18" s="99"/>
    </row>
    <row r="19" spans="1:14" s="50" customFormat="1" ht="24">
      <c r="A19" s="101">
        <v>1</v>
      </c>
      <c r="B19" s="102" t="s">
        <v>213</v>
      </c>
      <c r="C19" s="103">
        <v>18.4</v>
      </c>
      <c r="D19" s="121" t="s">
        <v>452</v>
      </c>
      <c r="E19" s="99"/>
      <c r="F19" s="99"/>
      <c r="G19" s="99"/>
      <c r="H19" s="99"/>
      <c r="I19" s="99"/>
      <c r="J19" s="99"/>
      <c r="K19" s="99"/>
      <c r="L19" s="99"/>
      <c r="M19" s="99"/>
      <c r="N19" s="99"/>
    </row>
    <row r="20" spans="1:14" s="50" customFormat="1" ht="24">
      <c r="A20" s="101">
        <v>2</v>
      </c>
      <c r="B20" s="102" t="s">
        <v>214</v>
      </c>
      <c r="C20" s="103">
        <v>74.3</v>
      </c>
      <c r="D20" s="121" t="s">
        <v>453</v>
      </c>
      <c r="E20" s="99"/>
      <c r="F20" s="99"/>
      <c r="G20" s="99"/>
      <c r="H20" s="99"/>
      <c r="I20" s="99"/>
      <c r="J20" s="99"/>
      <c r="K20" s="99"/>
      <c r="L20" s="99"/>
      <c r="M20" s="99"/>
      <c r="N20" s="99"/>
    </row>
    <row r="21" spans="1:14" s="50" customFormat="1" ht="24">
      <c r="A21" s="101">
        <v>3</v>
      </c>
      <c r="B21" s="102" t="s">
        <v>215</v>
      </c>
      <c r="C21" s="103">
        <v>30.4</v>
      </c>
      <c r="D21" s="121" t="s">
        <v>454</v>
      </c>
      <c r="E21" s="99"/>
      <c r="F21" s="99"/>
      <c r="G21" s="99"/>
      <c r="H21" s="99"/>
      <c r="I21" s="99"/>
      <c r="J21" s="99"/>
      <c r="K21" s="99"/>
      <c r="L21" s="99"/>
      <c r="M21" s="99"/>
      <c r="N21" s="99"/>
    </row>
    <row r="22" spans="1:14" s="50" customFormat="1" ht="24">
      <c r="A22" s="101">
        <v>4</v>
      </c>
      <c r="B22" s="102" t="s">
        <v>216</v>
      </c>
      <c r="C22" s="103">
        <v>22.1</v>
      </c>
      <c r="D22" s="121" t="s">
        <v>455</v>
      </c>
      <c r="E22" s="99"/>
      <c r="F22" s="99"/>
      <c r="G22" s="99"/>
      <c r="H22" s="99"/>
      <c r="I22" s="99"/>
      <c r="J22" s="99"/>
      <c r="K22" s="99"/>
      <c r="L22" s="99"/>
      <c r="M22" s="99"/>
      <c r="N22" s="99"/>
    </row>
    <row r="23" spans="1:14" s="50" customFormat="1" ht="24">
      <c r="A23" s="101">
        <v>5</v>
      </c>
      <c r="B23" s="102" t="s">
        <v>217</v>
      </c>
      <c r="C23" s="103">
        <v>18.6</v>
      </c>
      <c r="D23" s="121" t="s">
        <v>456</v>
      </c>
      <c r="E23" s="99"/>
      <c r="F23" s="99"/>
      <c r="G23" s="99"/>
      <c r="H23" s="99"/>
      <c r="I23" s="99"/>
      <c r="J23" s="99"/>
      <c r="K23" s="99"/>
      <c r="L23" s="99"/>
      <c r="M23" s="99"/>
      <c r="N23" s="99"/>
    </row>
    <row r="24" spans="1:14" s="50" customFormat="1" ht="24">
      <c r="A24" s="101">
        <v>6</v>
      </c>
      <c r="B24" s="102" t="s">
        <v>218</v>
      </c>
      <c r="C24" s="103">
        <v>31.9</v>
      </c>
      <c r="D24" s="121" t="s">
        <v>457</v>
      </c>
      <c r="E24" s="99"/>
      <c r="F24" s="99"/>
      <c r="G24" s="99"/>
      <c r="H24" s="99"/>
      <c r="I24" s="99"/>
      <c r="J24" s="99"/>
      <c r="K24" s="99"/>
      <c r="L24" s="99"/>
      <c r="M24" s="99"/>
      <c r="N24" s="99"/>
    </row>
    <row r="25" spans="1:14" s="50" customFormat="1" ht="24">
      <c r="A25" s="101">
        <v>7</v>
      </c>
      <c r="B25" s="102" t="s">
        <v>276</v>
      </c>
      <c r="C25" s="103">
        <v>39.9</v>
      </c>
      <c r="D25" s="121" t="s">
        <v>458</v>
      </c>
      <c r="E25" s="99"/>
      <c r="F25" s="99"/>
      <c r="G25" s="99"/>
      <c r="H25" s="99"/>
      <c r="I25" s="99"/>
      <c r="J25" s="99"/>
      <c r="K25" s="99"/>
      <c r="L25" s="99"/>
      <c r="M25" s="99"/>
      <c r="N25" s="99"/>
    </row>
    <row r="26" spans="1:14" s="50" customFormat="1" ht="24">
      <c r="A26" s="101">
        <v>8</v>
      </c>
      <c r="B26" s="102" t="s">
        <v>225</v>
      </c>
      <c r="C26" s="103">
        <v>65.6</v>
      </c>
      <c r="D26" s="121" t="s">
        <v>459</v>
      </c>
      <c r="E26" s="99"/>
      <c r="F26" s="99"/>
      <c r="G26" s="99"/>
      <c r="H26" s="99"/>
      <c r="I26" s="99"/>
      <c r="J26" s="99"/>
      <c r="K26" s="99"/>
      <c r="L26" s="99"/>
      <c r="M26" s="99"/>
      <c r="N26" s="99"/>
    </row>
    <row r="27" spans="1:14" s="50" customFormat="1" ht="24">
      <c r="A27" s="101">
        <v>9</v>
      </c>
      <c r="B27" s="102" t="s">
        <v>228</v>
      </c>
      <c r="C27" s="103">
        <v>35.3</v>
      </c>
      <c r="D27" s="121" t="s">
        <v>460</v>
      </c>
      <c r="E27" s="99"/>
      <c r="F27" s="99"/>
      <c r="G27" s="99"/>
      <c r="H27" s="99"/>
      <c r="I27" s="99"/>
      <c r="J27" s="99"/>
      <c r="K27" s="99"/>
      <c r="L27" s="99"/>
      <c r="M27" s="99"/>
      <c r="N27" s="99"/>
    </row>
    <row r="28" spans="1:14" s="50" customFormat="1" ht="24">
      <c r="A28" s="101">
        <v>10</v>
      </c>
      <c r="B28" s="102" t="s">
        <v>229</v>
      </c>
      <c r="C28" s="136">
        <v>9.9</v>
      </c>
      <c r="D28" s="121" t="s">
        <v>461</v>
      </c>
      <c r="E28" s="99"/>
      <c r="F28" s="99"/>
      <c r="G28" s="99"/>
      <c r="H28" s="99"/>
      <c r="I28" s="99"/>
      <c r="J28" s="99"/>
      <c r="K28" s="99"/>
      <c r="L28" s="99"/>
      <c r="M28" s="99"/>
      <c r="N28" s="99"/>
    </row>
    <row r="29" spans="1:14" s="50" customFormat="1" ht="24">
      <c r="A29" s="101">
        <v>11</v>
      </c>
      <c r="B29" s="102" t="s">
        <v>230</v>
      </c>
      <c r="C29" s="103">
        <v>35</v>
      </c>
      <c r="D29" s="121" t="s">
        <v>462</v>
      </c>
      <c r="E29" s="99"/>
      <c r="F29" s="99"/>
      <c r="G29" s="99"/>
      <c r="H29" s="99"/>
      <c r="I29" s="99"/>
      <c r="J29" s="99"/>
      <c r="K29" s="99"/>
      <c r="L29" s="99"/>
      <c r="M29" s="99"/>
      <c r="N29" s="99"/>
    </row>
    <row r="30" spans="1:14" s="50" customFormat="1" ht="24">
      <c r="A30" s="101">
        <v>12</v>
      </c>
      <c r="B30" s="102" t="s">
        <v>219</v>
      </c>
      <c r="C30" s="139">
        <v>62.5</v>
      </c>
      <c r="D30" s="121" t="s">
        <v>463</v>
      </c>
      <c r="E30" s="99"/>
      <c r="F30" s="99"/>
      <c r="G30" s="99"/>
      <c r="H30" s="99"/>
      <c r="I30" s="99"/>
      <c r="J30" s="99"/>
      <c r="K30" s="99"/>
      <c r="L30" s="99"/>
      <c r="M30" s="99"/>
      <c r="N30" s="99"/>
    </row>
    <row r="31" spans="1:14" s="50" customFormat="1" ht="24.75" thickBot="1">
      <c r="A31" s="104" t="s">
        <v>184</v>
      </c>
      <c r="B31" s="127"/>
      <c r="C31" s="140">
        <f>SUM(C19:C30)</f>
        <v>443.9</v>
      </c>
      <c r="D31" s="105"/>
      <c r="E31" s="99"/>
      <c r="F31" s="99"/>
      <c r="G31" s="99"/>
      <c r="H31" s="99"/>
      <c r="I31" s="99"/>
      <c r="J31" s="99"/>
      <c r="K31" s="99"/>
      <c r="L31" s="99"/>
      <c r="M31" s="99"/>
      <c r="N31" s="99"/>
    </row>
    <row r="32" spans="1:14" s="50" customFormat="1" ht="24.75" thickTop="1">
      <c r="A32" s="99"/>
      <c r="B32" s="166" t="s">
        <v>794</v>
      </c>
      <c r="C32" s="166"/>
      <c r="D32" s="98"/>
      <c r="E32" s="99"/>
      <c r="F32" s="99"/>
      <c r="G32" s="99"/>
      <c r="H32" s="99"/>
      <c r="I32" s="99"/>
      <c r="J32" s="99"/>
      <c r="K32" s="99"/>
      <c r="L32" s="99"/>
      <c r="M32" s="99"/>
      <c r="N32" s="99"/>
    </row>
    <row r="33" spans="1:14" s="50" customFormat="1" ht="24">
      <c r="A33" s="100" t="s">
        <v>3</v>
      </c>
      <c r="B33" s="100" t="s">
        <v>260</v>
      </c>
      <c r="C33" s="100" t="s">
        <v>234</v>
      </c>
      <c r="D33" s="100" t="s">
        <v>235</v>
      </c>
      <c r="E33" s="99"/>
      <c r="F33" s="99"/>
      <c r="G33" s="99"/>
      <c r="H33" s="99"/>
      <c r="I33" s="99"/>
      <c r="J33" s="99"/>
      <c r="K33" s="99"/>
      <c r="L33" s="99"/>
      <c r="M33" s="99"/>
      <c r="N33" s="99"/>
    </row>
    <row r="34" spans="1:14" s="50" customFormat="1" ht="24">
      <c r="A34" s="101">
        <v>1</v>
      </c>
      <c r="B34" s="102" t="s">
        <v>213</v>
      </c>
      <c r="C34" s="141">
        <v>18.4</v>
      </c>
      <c r="D34" s="121" t="s">
        <v>464</v>
      </c>
      <c r="E34" s="99"/>
      <c r="F34" s="99"/>
      <c r="G34" s="99"/>
      <c r="H34" s="99"/>
      <c r="I34" s="99"/>
      <c r="J34" s="99"/>
      <c r="K34" s="99"/>
      <c r="L34" s="99"/>
      <c r="M34" s="99"/>
      <c r="N34" s="99"/>
    </row>
    <row r="35" spans="1:14" s="50" customFormat="1" ht="24">
      <c r="A35" s="101">
        <v>2</v>
      </c>
      <c r="B35" s="102" t="s">
        <v>214</v>
      </c>
      <c r="C35" s="141">
        <v>74.3</v>
      </c>
      <c r="D35" s="121" t="s">
        <v>465</v>
      </c>
      <c r="E35" s="99"/>
      <c r="F35" s="99"/>
      <c r="G35" s="99"/>
      <c r="H35" s="99"/>
      <c r="I35" s="99"/>
      <c r="J35" s="99"/>
      <c r="K35" s="99"/>
      <c r="L35" s="99"/>
      <c r="M35" s="99"/>
      <c r="N35" s="99"/>
    </row>
    <row r="36" spans="1:14" s="50" customFormat="1" ht="24">
      <c r="A36" s="101">
        <v>3</v>
      </c>
      <c r="B36" s="102" t="s">
        <v>215</v>
      </c>
      <c r="C36" s="141">
        <v>30.4</v>
      </c>
      <c r="D36" s="121" t="s">
        <v>466</v>
      </c>
      <c r="E36" s="99"/>
      <c r="F36" s="99"/>
      <c r="G36" s="99"/>
      <c r="H36" s="99"/>
      <c r="I36" s="99"/>
      <c r="J36" s="99"/>
      <c r="K36" s="99"/>
      <c r="L36" s="99"/>
      <c r="M36" s="99"/>
      <c r="N36" s="99"/>
    </row>
    <row r="37" spans="1:14" s="50" customFormat="1" ht="24">
      <c r="A37" s="101">
        <v>4</v>
      </c>
      <c r="B37" s="102" t="s">
        <v>216</v>
      </c>
      <c r="C37" s="141">
        <v>22.1</v>
      </c>
      <c r="D37" s="121" t="s">
        <v>467</v>
      </c>
      <c r="E37" s="99"/>
      <c r="F37" s="99"/>
      <c r="G37" s="99"/>
      <c r="H37" s="99"/>
      <c r="I37" s="99"/>
      <c r="J37" s="99"/>
      <c r="K37" s="99"/>
      <c r="L37" s="99"/>
      <c r="M37" s="99"/>
      <c r="N37" s="99"/>
    </row>
    <row r="38" spans="1:14" s="50" customFormat="1" ht="24">
      <c r="A38" s="101">
        <v>5</v>
      </c>
      <c r="B38" s="102" t="s">
        <v>217</v>
      </c>
      <c r="C38" s="112">
        <v>18.6</v>
      </c>
      <c r="D38" s="121" t="s">
        <v>468</v>
      </c>
      <c r="E38" s="99"/>
      <c r="F38" s="99"/>
      <c r="G38" s="99"/>
      <c r="H38" s="99"/>
      <c r="I38" s="99"/>
      <c r="J38" s="99"/>
      <c r="K38" s="99"/>
      <c r="L38" s="99"/>
      <c r="M38" s="99"/>
      <c r="N38" s="99"/>
    </row>
    <row r="39" spans="1:14" s="50" customFormat="1" ht="24">
      <c r="A39" s="101">
        <v>6</v>
      </c>
      <c r="B39" s="102" t="s">
        <v>218</v>
      </c>
      <c r="C39" s="112">
        <v>31.9</v>
      </c>
      <c r="D39" s="121" t="s">
        <v>469</v>
      </c>
      <c r="E39" s="99"/>
      <c r="F39" s="99"/>
      <c r="G39" s="99"/>
      <c r="H39" s="99"/>
      <c r="I39" s="99"/>
      <c r="J39" s="99"/>
      <c r="K39" s="99"/>
      <c r="L39" s="99"/>
      <c r="M39" s="99"/>
      <c r="N39" s="99"/>
    </row>
    <row r="40" spans="1:14" s="50" customFormat="1" ht="24">
      <c r="A40" s="101">
        <v>7</v>
      </c>
      <c r="B40" s="102" t="s">
        <v>219</v>
      </c>
      <c r="C40" s="139">
        <v>62.5</v>
      </c>
      <c r="D40" s="121" t="s">
        <v>470</v>
      </c>
      <c r="E40" s="99"/>
      <c r="F40" s="99"/>
      <c r="G40" s="99"/>
      <c r="H40" s="99"/>
      <c r="I40" s="99"/>
      <c r="J40" s="99"/>
      <c r="K40" s="99"/>
      <c r="L40" s="99"/>
      <c r="M40" s="99"/>
      <c r="N40" s="99"/>
    </row>
    <row r="41" spans="1:14" s="50" customFormat="1" ht="24">
      <c r="A41" s="101">
        <v>8</v>
      </c>
      <c r="B41" s="102" t="s">
        <v>250</v>
      </c>
      <c r="C41" s="139">
        <v>25.1</v>
      </c>
      <c r="D41" s="121" t="s">
        <v>471</v>
      </c>
      <c r="E41" s="99"/>
      <c r="F41" s="99"/>
      <c r="G41" s="99"/>
      <c r="H41" s="99"/>
      <c r="I41" s="99"/>
      <c r="J41" s="99"/>
      <c r="K41" s="99"/>
      <c r="L41" s="99"/>
      <c r="M41" s="99"/>
      <c r="N41" s="99"/>
    </row>
    <row r="42" spans="1:14" s="50" customFormat="1" ht="24">
      <c r="A42" s="101">
        <v>9</v>
      </c>
      <c r="B42" s="102" t="s">
        <v>251</v>
      </c>
      <c r="C42" s="139">
        <v>45.1</v>
      </c>
      <c r="D42" s="121" t="s">
        <v>472</v>
      </c>
      <c r="E42" s="99"/>
      <c r="F42" s="99"/>
      <c r="G42" s="99"/>
      <c r="H42" s="99"/>
      <c r="I42" s="99"/>
      <c r="J42" s="99"/>
      <c r="K42" s="99"/>
      <c r="L42" s="99"/>
      <c r="M42" s="99"/>
      <c r="N42" s="99"/>
    </row>
    <row r="43" spans="1:14" s="50" customFormat="1" ht="24">
      <c r="A43" s="101">
        <v>10</v>
      </c>
      <c r="B43" s="102" t="s">
        <v>221</v>
      </c>
      <c r="C43" s="139">
        <v>39.9</v>
      </c>
      <c r="D43" s="121" t="s">
        <v>473</v>
      </c>
      <c r="E43" s="99"/>
      <c r="F43" s="99"/>
      <c r="G43" s="99"/>
      <c r="H43" s="99"/>
      <c r="I43" s="99"/>
      <c r="J43" s="99"/>
      <c r="K43" s="99"/>
      <c r="L43" s="99"/>
      <c r="M43" s="99"/>
      <c r="N43" s="99"/>
    </row>
    <row r="44" spans="1:14" s="50" customFormat="1" ht="24">
      <c r="A44" s="101">
        <v>11</v>
      </c>
      <c r="B44" s="102" t="s">
        <v>225</v>
      </c>
      <c r="C44" s="139">
        <v>65.6</v>
      </c>
      <c r="D44" s="121" t="s">
        <v>459</v>
      </c>
      <c r="E44" s="99"/>
      <c r="F44" s="99"/>
      <c r="G44" s="99"/>
      <c r="H44" s="99"/>
      <c r="I44" s="99"/>
      <c r="J44" s="99"/>
      <c r="K44" s="99"/>
      <c r="L44" s="99"/>
      <c r="M44" s="99"/>
      <c r="N44" s="99"/>
    </row>
    <row r="45" spans="1:14" s="50" customFormat="1" ht="24">
      <c r="A45" s="101">
        <v>12</v>
      </c>
      <c r="B45" s="102" t="s">
        <v>253</v>
      </c>
      <c r="C45" s="139">
        <v>44.8</v>
      </c>
      <c r="D45" s="121" t="s">
        <v>474</v>
      </c>
      <c r="E45" s="99"/>
      <c r="F45" s="99"/>
      <c r="G45" s="99"/>
      <c r="H45" s="99"/>
      <c r="I45" s="99"/>
      <c r="J45" s="99"/>
      <c r="K45" s="99"/>
      <c r="L45" s="99"/>
      <c r="M45" s="99"/>
      <c r="N45" s="99"/>
    </row>
    <row r="46" spans="1:14" s="50" customFormat="1" ht="24">
      <c r="A46" s="101">
        <v>13</v>
      </c>
      <c r="B46" s="102" t="s">
        <v>252</v>
      </c>
      <c r="C46" s="139">
        <v>45.2</v>
      </c>
      <c r="D46" s="121" t="s">
        <v>474</v>
      </c>
      <c r="E46" s="99"/>
      <c r="F46" s="99"/>
      <c r="G46" s="99"/>
      <c r="H46" s="99"/>
      <c r="I46" s="99"/>
      <c r="J46" s="99"/>
      <c r="K46" s="99"/>
      <c r="L46" s="99"/>
      <c r="M46" s="99"/>
      <c r="N46" s="99"/>
    </row>
    <row r="47" spans="1:14" s="50" customFormat="1" ht="24">
      <c r="A47" s="101">
        <v>14</v>
      </c>
      <c r="B47" s="102" t="s">
        <v>257</v>
      </c>
      <c r="C47" s="139">
        <v>25.4</v>
      </c>
      <c r="D47" s="121" t="s">
        <v>475</v>
      </c>
      <c r="E47" s="99"/>
      <c r="F47" s="99"/>
      <c r="G47" s="99"/>
      <c r="H47" s="99"/>
      <c r="I47" s="99"/>
      <c r="J47" s="99"/>
      <c r="K47" s="99"/>
      <c r="L47" s="99"/>
      <c r="M47" s="99"/>
      <c r="N47" s="99"/>
    </row>
    <row r="48" spans="1:14" s="50" customFormat="1" ht="24">
      <c r="A48" s="101">
        <v>15</v>
      </c>
      <c r="B48" s="102" t="s">
        <v>228</v>
      </c>
      <c r="C48" s="103">
        <v>35.3</v>
      </c>
      <c r="D48" s="121" t="s">
        <v>460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</row>
    <row r="49" spans="1:14" s="50" customFormat="1" ht="24">
      <c r="A49" s="113">
        <v>16</v>
      </c>
      <c r="B49" s="129" t="s">
        <v>229</v>
      </c>
      <c r="C49" s="142">
        <v>9.9</v>
      </c>
      <c r="D49" s="123" t="s">
        <v>461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</row>
    <row r="50" spans="1:14" s="50" customFormat="1" ht="24">
      <c r="A50" s="101">
        <v>17</v>
      </c>
      <c r="B50" s="102" t="s">
        <v>230</v>
      </c>
      <c r="C50" s="103">
        <v>35</v>
      </c>
      <c r="D50" s="121" t="s">
        <v>462</v>
      </c>
      <c r="E50" s="99"/>
      <c r="F50" s="99"/>
      <c r="G50" s="99"/>
      <c r="H50" s="99"/>
      <c r="I50" s="99"/>
      <c r="J50" s="99"/>
      <c r="K50" s="99"/>
      <c r="L50" s="99"/>
      <c r="M50" s="99"/>
      <c r="N50" s="99"/>
    </row>
    <row r="51" spans="1:14" s="50" customFormat="1" ht="24">
      <c r="A51" s="101">
        <v>18</v>
      </c>
      <c r="B51" s="102" t="s">
        <v>258</v>
      </c>
      <c r="C51" s="139">
        <v>12.3</v>
      </c>
      <c r="D51" s="121" t="s">
        <v>476</v>
      </c>
      <c r="E51" s="99"/>
      <c r="F51" s="99"/>
      <c r="G51" s="99"/>
      <c r="H51" s="99"/>
      <c r="I51" s="99"/>
      <c r="J51" s="99"/>
      <c r="K51" s="99"/>
      <c r="L51" s="99"/>
      <c r="M51" s="99"/>
      <c r="N51" s="99"/>
    </row>
    <row r="52" spans="1:14" s="50" customFormat="1" ht="24">
      <c r="A52" s="101">
        <v>19</v>
      </c>
      <c r="B52" s="102" t="s">
        <v>182</v>
      </c>
      <c r="C52" s="143">
        <v>116.5</v>
      </c>
      <c r="D52" s="121" t="s">
        <v>477</v>
      </c>
      <c r="E52" s="99"/>
      <c r="F52" s="99"/>
      <c r="G52" s="99"/>
      <c r="H52" s="99"/>
      <c r="I52" s="99"/>
      <c r="J52" s="99"/>
      <c r="K52" s="99"/>
      <c r="L52" s="99"/>
      <c r="M52" s="99"/>
      <c r="N52" s="99"/>
    </row>
    <row r="53" spans="1:14" s="50" customFormat="1" ht="24.75" thickBot="1">
      <c r="A53" s="167" t="s">
        <v>184</v>
      </c>
      <c r="B53" s="168"/>
      <c r="C53" s="140">
        <f>SUM(C34:C52)</f>
        <v>758.2999999999998</v>
      </c>
      <c r="D53" s="150"/>
      <c r="E53" s="99"/>
      <c r="F53" s="99"/>
      <c r="G53" s="99"/>
      <c r="H53" s="99"/>
      <c r="I53" s="99"/>
      <c r="J53" s="99"/>
      <c r="K53" s="99"/>
      <c r="L53" s="99"/>
      <c r="M53" s="99"/>
      <c r="N53" s="99"/>
    </row>
    <row r="54" spans="1:14" s="50" customFormat="1" ht="24.75" thickTop="1">
      <c r="A54" s="108"/>
      <c r="B54" s="119"/>
      <c r="C54" s="144"/>
      <c r="D54" s="111"/>
      <c r="E54" s="99"/>
      <c r="F54" s="99"/>
      <c r="G54" s="99"/>
      <c r="H54" s="99"/>
      <c r="I54" s="99"/>
      <c r="J54" s="99"/>
      <c r="K54" s="99"/>
      <c r="L54" s="99"/>
      <c r="M54" s="99"/>
      <c r="N54" s="99"/>
    </row>
    <row r="55" spans="1:14" s="50" customFormat="1" ht="24">
      <c r="A55" s="108"/>
      <c r="B55" s="119"/>
      <c r="C55" s="144"/>
      <c r="D55" s="111"/>
      <c r="E55" s="99"/>
      <c r="F55" s="99"/>
      <c r="G55" s="99"/>
      <c r="H55" s="99"/>
      <c r="I55" s="99"/>
      <c r="J55" s="99"/>
      <c r="K55" s="99"/>
      <c r="L55" s="99"/>
      <c r="M55" s="99"/>
      <c r="N55" s="99"/>
    </row>
    <row r="56" spans="1:14" s="50" customFormat="1" ht="24">
      <c r="A56" s="108"/>
      <c r="B56" s="119"/>
      <c r="C56" s="144"/>
      <c r="D56" s="111"/>
      <c r="E56" s="99"/>
      <c r="F56" s="99"/>
      <c r="G56" s="99"/>
      <c r="H56" s="99"/>
      <c r="I56" s="99"/>
      <c r="J56" s="99"/>
      <c r="K56" s="99"/>
      <c r="L56" s="99"/>
      <c r="M56" s="99"/>
      <c r="N56" s="99"/>
    </row>
    <row r="57" spans="1:14" s="50" customFormat="1" ht="24">
      <c r="A57" s="108"/>
      <c r="B57" s="119"/>
      <c r="C57" s="144"/>
      <c r="D57" s="111"/>
      <c r="E57" s="99"/>
      <c r="F57" s="99"/>
      <c r="G57" s="99"/>
      <c r="H57" s="99"/>
      <c r="I57" s="99"/>
      <c r="J57" s="99"/>
      <c r="K57" s="99"/>
      <c r="L57" s="99"/>
      <c r="M57" s="99"/>
      <c r="N57" s="99"/>
    </row>
    <row r="58" spans="1:14" s="50" customFormat="1" ht="24">
      <c r="A58" s="108"/>
      <c r="B58" s="119"/>
      <c r="C58" s="144"/>
      <c r="D58" s="111"/>
      <c r="E58" s="99"/>
      <c r="F58" s="99"/>
      <c r="G58" s="99"/>
      <c r="H58" s="99"/>
      <c r="I58" s="99"/>
      <c r="J58" s="99"/>
      <c r="K58" s="99"/>
      <c r="L58" s="99"/>
      <c r="M58" s="99"/>
      <c r="N58" s="99"/>
    </row>
    <row r="59" spans="1:14" s="50" customFormat="1" ht="24">
      <c r="A59" s="108"/>
      <c r="B59" s="119"/>
      <c r="C59" s="144"/>
      <c r="D59" s="111"/>
      <c r="E59" s="99"/>
      <c r="F59" s="99"/>
      <c r="G59" s="99"/>
      <c r="H59" s="99"/>
      <c r="I59" s="99"/>
      <c r="J59" s="99"/>
      <c r="K59" s="99"/>
      <c r="L59" s="99"/>
      <c r="M59" s="99"/>
      <c r="N59" s="99"/>
    </row>
    <row r="60" spans="1:14" s="50" customFormat="1" ht="24">
      <c r="A60" s="108"/>
      <c r="B60" s="119"/>
      <c r="C60" s="144"/>
      <c r="D60" s="111"/>
      <c r="E60" s="99"/>
      <c r="F60" s="99"/>
      <c r="G60" s="99"/>
      <c r="H60" s="99"/>
      <c r="I60" s="99"/>
      <c r="J60" s="99"/>
      <c r="K60" s="99"/>
      <c r="L60" s="99"/>
      <c r="M60" s="99"/>
      <c r="N60" s="99"/>
    </row>
    <row r="61" spans="1:14" s="50" customFormat="1" ht="24">
      <c r="A61" s="108"/>
      <c r="B61" s="119"/>
      <c r="C61" s="144"/>
      <c r="D61" s="111"/>
      <c r="E61" s="99"/>
      <c r="F61" s="99"/>
      <c r="G61" s="99"/>
      <c r="H61" s="99"/>
      <c r="I61" s="99"/>
      <c r="J61" s="99"/>
      <c r="K61" s="99"/>
      <c r="L61" s="99"/>
      <c r="M61" s="99"/>
      <c r="N61" s="99"/>
    </row>
    <row r="62" spans="1:14" s="50" customFormat="1" ht="24">
      <c r="A62" s="108"/>
      <c r="B62" s="119"/>
      <c r="C62" s="144"/>
      <c r="D62" s="111"/>
      <c r="E62" s="99"/>
      <c r="F62" s="99"/>
      <c r="G62" s="99"/>
      <c r="H62" s="99"/>
      <c r="I62" s="99"/>
      <c r="J62" s="99"/>
      <c r="K62" s="99"/>
      <c r="L62" s="99"/>
      <c r="M62" s="99"/>
      <c r="N62" s="99"/>
    </row>
    <row r="63" spans="1:14" s="50" customFormat="1" ht="24">
      <c r="A63" s="109"/>
      <c r="B63" s="171" t="s">
        <v>795</v>
      </c>
      <c r="C63" s="171"/>
      <c r="D63" s="120"/>
      <c r="E63" s="99"/>
      <c r="F63" s="99"/>
      <c r="G63" s="99"/>
      <c r="H63" s="99"/>
      <c r="I63" s="99"/>
      <c r="J63" s="99"/>
      <c r="K63" s="99"/>
      <c r="L63" s="99"/>
      <c r="M63" s="99"/>
      <c r="N63" s="99"/>
    </row>
    <row r="64" spans="1:14" s="50" customFormat="1" ht="24">
      <c r="A64" s="100" t="s">
        <v>3</v>
      </c>
      <c r="B64" s="100" t="s">
        <v>260</v>
      </c>
      <c r="C64" s="100" t="s">
        <v>234</v>
      </c>
      <c r="D64" s="100" t="s">
        <v>235</v>
      </c>
      <c r="E64" s="99"/>
      <c r="F64" s="99"/>
      <c r="G64" s="99"/>
      <c r="H64" s="99"/>
      <c r="I64" s="99"/>
      <c r="J64" s="99"/>
      <c r="K64" s="99"/>
      <c r="L64" s="99"/>
      <c r="M64" s="99"/>
      <c r="N64" s="99"/>
    </row>
    <row r="65" spans="1:14" s="50" customFormat="1" ht="24">
      <c r="A65" s="121">
        <v>1</v>
      </c>
      <c r="B65" s="115" t="s">
        <v>213</v>
      </c>
      <c r="C65" s="103">
        <v>18.4</v>
      </c>
      <c r="D65" s="122" t="s">
        <v>478</v>
      </c>
      <c r="E65" s="99"/>
      <c r="F65" s="99"/>
      <c r="G65" s="99"/>
      <c r="H65" s="99"/>
      <c r="I65" s="99"/>
      <c r="J65" s="99"/>
      <c r="K65" s="99"/>
      <c r="L65" s="99"/>
      <c r="M65" s="99"/>
      <c r="N65" s="99"/>
    </row>
    <row r="66" spans="1:14" s="50" customFormat="1" ht="24">
      <c r="A66" s="121">
        <v>2</v>
      </c>
      <c r="B66" s="115" t="s">
        <v>214</v>
      </c>
      <c r="C66" s="141">
        <v>74.3</v>
      </c>
      <c r="D66" s="122" t="s">
        <v>479</v>
      </c>
      <c r="E66" s="99"/>
      <c r="F66" s="99"/>
      <c r="G66" s="99"/>
      <c r="H66" s="99"/>
      <c r="I66" s="99"/>
      <c r="J66" s="99"/>
      <c r="K66" s="99"/>
      <c r="L66" s="99"/>
      <c r="M66" s="99"/>
      <c r="N66" s="99"/>
    </row>
    <row r="67" spans="1:14" s="50" customFormat="1" ht="24">
      <c r="A67" s="121">
        <v>3</v>
      </c>
      <c r="B67" s="115" t="s">
        <v>215</v>
      </c>
      <c r="C67" s="141">
        <v>30.4</v>
      </c>
      <c r="D67" s="122" t="s">
        <v>480</v>
      </c>
      <c r="E67" s="99"/>
      <c r="F67" s="99"/>
      <c r="G67" s="99"/>
      <c r="H67" s="99"/>
      <c r="I67" s="99"/>
      <c r="J67" s="99"/>
      <c r="K67" s="99"/>
      <c r="L67" s="99"/>
      <c r="M67" s="99"/>
      <c r="N67" s="99"/>
    </row>
    <row r="68" spans="1:14" s="50" customFormat="1" ht="24">
      <c r="A68" s="121">
        <v>4</v>
      </c>
      <c r="B68" s="115" t="s">
        <v>216</v>
      </c>
      <c r="C68" s="112">
        <v>22.1</v>
      </c>
      <c r="D68" s="122" t="s">
        <v>481</v>
      </c>
      <c r="E68" s="99"/>
      <c r="F68" s="99"/>
      <c r="G68" s="99"/>
      <c r="H68" s="99"/>
      <c r="I68" s="99"/>
      <c r="J68" s="99"/>
      <c r="K68" s="99"/>
      <c r="L68" s="99"/>
      <c r="M68" s="99"/>
      <c r="N68" s="99"/>
    </row>
    <row r="69" spans="1:14" s="50" customFormat="1" ht="24">
      <c r="A69" s="121">
        <v>5</v>
      </c>
      <c r="B69" s="115" t="s">
        <v>293</v>
      </c>
      <c r="C69" s="139">
        <v>48.3</v>
      </c>
      <c r="D69" s="122" t="s">
        <v>482</v>
      </c>
      <c r="E69" s="99"/>
      <c r="F69" s="99"/>
      <c r="G69" s="99"/>
      <c r="H69" s="99"/>
      <c r="I69" s="99"/>
      <c r="J69" s="99"/>
      <c r="K69" s="99"/>
      <c r="L69" s="99"/>
      <c r="M69" s="99"/>
      <c r="N69" s="99"/>
    </row>
    <row r="70" spans="1:14" s="50" customFormat="1" ht="24">
      <c r="A70" s="121">
        <v>6</v>
      </c>
      <c r="B70" s="115" t="s">
        <v>295</v>
      </c>
      <c r="C70" s="139">
        <v>26.4</v>
      </c>
      <c r="D70" s="122" t="s">
        <v>483</v>
      </c>
      <c r="E70" s="99"/>
      <c r="F70" s="99"/>
      <c r="G70" s="99"/>
      <c r="H70" s="99"/>
      <c r="I70" s="99"/>
      <c r="J70" s="99"/>
      <c r="K70" s="99"/>
      <c r="L70" s="99"/>
      <c r="M70" s="99"/>
      <c r="N70" s="99"/>
    </row>
    <row r="71" spans="1:14" s="50" customFormat="1" ht="24">
      <c r="A71" s="121">
        <v>7</v>
      </c>
      <c r="B71" s="115" t="s">
        <v>300</v>
      </c>
      <c r="C71" s="139">
        <v>46.6</v>
      </c>
      <c r="D71" s="122" t="s">
        <v>484</v>
      </c>
      <c r="E71" s="99"/>
      <c r="F71" s="99"/>
      <c r="G71" s="99"/>
      <c r="H71" s="99"/>
      <c r="I71" s="99"/>
      <c r="J71" s="99"/>
      <c r="K71" s="99"/>
      <c r="L71" s="99"/>
      <c r="M71" s="99"/>
      <c r="N71" s="99"/>
    </row>
    <row r="72" spans="1:14" s="50" customFormat="1" ht="24">
      <c r="A72" s="121">
        <v>8</v>
      </c>
      <c r="B72" s="115" t="s">
        <v>217</v>
      </c>
      <c r="C72" s="139">
        <v>18.6</v>
      </c>
      <c r="D72" s="122" t="s">
        <v>485</v>
      </c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50" customFormat="1" ht="24">
      <c r="A73" s="123">
        <v>9</v>
      </c>
      <c r="B73" s="130" t="s">
        <v>218</v>
      </c>
      <c r="C73" s="139">
        <v>31.9</v>
      </c>
      <c r="D73" s="124" t="s">
        <v>486</v>
      </c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50" customFormat="1" ht="24">
      <c r="A74" s="121">
        <v>10</v>
      </c>
      <c r="B74" s="115" t="s">
        <v>65</v>
      </c>
      <c r="C74" s="103">
        <v>18.6</v>
      </c>
      <c r="D74" s="122" t="s">
        <v>488</v>
      </c>
      <c r="E74" s="99"/>
      <c r="F74" s="99"/>
      <c r="G74" s="99"/>
      <c r="H74" s="99"/>
      <c r="I74" s="99"/>
      <c r="J74" s="99"/>
      <c r="K74" s="99"/>
      <c r="L74" s="99"/>
      <c r="M74" s="99"/>
      <c r="N74" s="99"/>
    </row>
    <row r="75" spans="1:14" s="50" customFormat="1" ht="24">
      <c r="A75" s="121">
        <v>11</v>
      </c>
      <c r="B75" s="115" t="s">
        <v>305</v>
      </c>
      <c r="C75" s="103">
        <v>15.5</v>
      </c>
      <c r="D75" s="122" t="s">
        <v>489</v>
      </c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s="50" customFormat="1" ht="24">
      <c r="A76" s="123">
        <v>12</v>
      </c>
      <c r="B76" s="115" t="s">
        <v>308</v>
      </c>
      <c r="C76" s="139">
        <v>20.2</v>
      </c>
      <c r="D76" s="122" t="s">
        <v>490</v>
      </c>
      <c r="E76" s="116"/>
      <c r="F76" s="116"/>
      <c r="G76" s="99"/>
      <c r="H76" s="99"/>
      <c r="I76" s="99"/>
      <c r="J76" s="99"/>
      <c r="K76" s="99"/>
      <c r="L76" s="99"/>
      <c r="M76" s="99"/>
      <c r="N76" s="99"/>
    </row>
    <row r="77" spans="1:14" s="50" customFormat="1" ht="24">
      <c r="A77" s="121">
        <v>13</v>
      </c>
      <c r="B77" s="115" t="s">
        <v>250</v>
      </c>
      <c r="C77" s="139">
        <v>25.1</v>
      </c>
      <c r="D77" s="122" t="s">
        <v>491</v>
      </c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s="50" customFormat="1" ht="24">
      <c r="A78" s="121">
        <v>14</v>
      </c>
      <c r="B78" s="115" t="s">
        <v>312</v>
      </c>
      <c r="C78" s="141">
        <v>44.5</v>
      </c>
      <c r="D78" s="122" t="s">
        <v>492</v>
      </c>
      <c r="E78" s="99"/>
      <c r="F78" s="99"/>
      <c r="G78" s="99"/>
      <c r="H78" s="99"/>
      <c r="I78" s="99"/>
      <c r="J78" s="99"/>
      <c r="K78" s="99"/>
      <c r="L78" s="99"/>
      <c r="M78" s="99"/>
      <c r="N78" s="99"/>
    </row>
    <row r="79" spans="1:14" s="50" customFormat="1" ht="24">
      <c r="A79" s="123">
        <v>15</v>
      </c>
      <c r="B79" s="115" t="s">
        <v>219</v>
      </c>
      <c r="C79" s="141">
        <v>62.5</v>
      </c>
      <c r="D79" s="122" t="s">
        <v>494</v>
      </c>
      <c r="E79" s="99"/>
      <c r="F79" s="99"/>
      <c r="G79" s="99"/>
      <c r="H79" s="99"/>
      <c r="I79" s="99"/>
      <c r="J79" s="99"/>
      <c r="K79" s="99"/>
      <c r="L79" s="99"/>
      <c r="M79" s="99"/>
      <c r="N79" s="99"/>
    </row>
    <row r="80" spans="1:14" s="50" customFormat="1" ht="24">
      <c r="A80" s="121">
        <v>16</v>
      </c>
      <c r="B80" s="115" t="s">
        <v>318</v>
      </c>
      <c r="C80" s="141">
        <v>31.1</v>
      </c>
      <c r="D80" s="122" t="s">
        <v>495</v>
      </c>
      <c r="E80" s="99"/>
      <c r="F80" s="99"/>
      <c r="G80" s="99"/>
      <c r="H80" s="99"/>
      <c r="I80" s="99"/>
      <c r="J80" s="99"/>
      <c r="K80" s="99"/>
      <c r="L80" s="99"/>
      <c r="M80" s="99"/>
      <c r="N80" s="99"/>
    </row>
    <row r="81" spans="1:14" s="50" customFormat="1" ht="24">
      <c r="A81" s="123">
        <v>17</v>
      </c>
      <c r="B81" s="115" t="s">
        <v>319</v>
      </c>
      <c r="C81" s="112">
        <v>53.3</v>
      </c>
      <c r="D81" s="122" t="s">
        <v>496</v>
      </c>
      <c r="E81" s="99"/>
      <c r="F81" s="99"/>
      <c r="G81" s="99"/>
      <c r="H81" s="99"/>
      <c r="I81" s="99"/>
      <c r="J81" s="99"/>
      <c r="K81" s="99"/>
      <c r="L81" s="99"/>
      <c r="M81" s="99"/>
      <c r="N81" s="99"/>
    </row>
    <row r="82" spans="1:14" s="50" customFormat="1" ht="24">
      <c r="A82" s="121">
        <v>18</v>
      </c>
      <c r="B82" s="115" t="s">
        <v>251</v>
      </c>
      <c r="C82" s="112">
        <v>45.1</v>
      </c>
      <c r="D82" s="122" t="s">
        <v>497</v>
      </c>
      <c r="E82" s="99"/>
      <c r="F82" s="99"/>
      <c r="G82" s="99"/>
      <c r="H82" s="99"/>
      <c r="I82" s="99"/>
      <c r="J82" s="99"/>
      <c r="K82" s="99"/>
      <c r="L82" s="99"/>
      <c r="M82" s="99"/>
      <c r="N82" s="99"/>
    </row>
    <row r="83" spans="1:14" s="50" customFormat="1" ht="24">
      <c r="A83" s="123">
        <v>19</v>
      </c>
      <c r="B83" s="115" t="s">
        <v>25</v>
      </c>
      <c r="C83" s="112">
        <v>29.7</v>
      </c>
      <c r="D83" s="122" t="s">
        <v>498</v>
      </c>
      <c r="E83" s="99"/>
      <c r="F83" s="99"/>
      <c r="G83" s="99"/>
      <c r="H83" s="99"/>
      <c r="I83" s="99"/>
      <c r="J83" s="99"/>
      <c r="K83" s="99"/>
      <c r="L83" s="99"/>
      <c r="M83" s="99"/>
      <c r="N83" s="99"/>
    </row>
    <row r="84" spans="1:14" s="50" customFormat="1" ht="24">
      <c r="A84" s="121">
        <v>20</v>
      </c>
      <c r="B84" s="115" t="s">
        <v>221</v>
      </c>
      <c r="C84" s="139">
        <v>39.9</v>
      </c>
      <c r="D84" s="122" t="s">
        <v>499</v>
      </c>
      <c r="E84" s="99"/>
      <c r="F84" s="99"/>
      <c r="G84" s="99"/>
      <c r="H84" s="99"/>
      <c r="I84" s="99"/>
      <c r="J84" s="99"/>
      <c r="K84" s="99"/>
      <c r="L84" s="99"/>
      <c r="M84" s="99"/>
      <c r="N84" s="99"/>
    </row>
    <row r="85" spans="1:14" s="50" customFormat="1" ht="24">
      <c r="A85" s="123">
        <v>21</v>
      </c>
      <c r="B85" s="115" t="s">
        <v>331</v>
      </c>
      <c r="C85" s="139">
        <v>55</v>
      </c>
      <c r="D85" s="122" t="s">
        <v>504</v>
      </c>
      <c r="E85" s="99"/>
      <c r="F85" s="99"/>
      <c r="G85" s="99"/>
      <c r="H85" s="99"/>
      <c r="I85" s="99"/>
      <c r="J85" s="99"/>
      <c r="K85" s="99"/>
      <c r="L85" s="99"/>
      <c r="M85" s="99"/>
      <c r="N85" s="99"/>
    </row>
    <row r="86" spans="1:14" s="50" customFormat="1" ht="24">
      <c r="A86" s="121">
        <v>22</v>
      </c>
      <c r="B86" s="115" t="s">
        <v>332</v>
      </c>
      <c r="C86" s="139">
        <v>16.3</v>
      </c>
      <c r="D86" s="122" t="s">
        <v>505</v>
      </c>
      <c r="E86" s="99"/>
      <c r="F86" s="99"/>
      <c r="G86" s="99"/>
      <c r="H86" s="99"/>
      <c r="I86" s="99"/>
      <c r="J86" s="99"/>
      <c r="K86" s="99"/>
      <c r="L86" s="99"/>
      <c r="M86" s="99"/>
      <c r="N86" s="99"/>
    </row>
    <row r="87" spans="1:14" s="50" customFormat="1" ht="24">
      <c r="A87" s="123">
        <v>23</v>
      </c>
      <c r="B87" s="115" t="s">
        <v>225</v>
      </c>
      <c r="C87" s="141">
        <v>65.6</v>
      </c>
      <c r="D87" s="122" t="s">
        <v>509</v>
      </c>
      <c r="E87" s="99"/>
      <c r="F87" s="99"/>
      <c r="G87" s="99"/>
      <c r="H87" s="99"/>
      <c r="I87" s="99"/>
      <c r="J87" s="99"/>
      <c r="K87" s="99"/>
      <c r="L87" s="99"/>
      <c r="M87" s="99"/>
      <c r="N87" s="99"/>
    </row>
    <row r="88" spans="1:14" s="50" customFormat="1" ht="24">
      <c r="A88" s="121">
        <v>24</v>
      </c>
      <c r="B88" s="115" t="s">
        <v>386</v>
      </c>
      <c r="C88" s="141">
        <v>27.5</v>
      </c>
      <c r="D88" s="122" t="s">
        <v>510</v>
      </c>
      <c r="E88" s="99"/>
      <c r="F88" s="99"/>
      <c r="G88" s="99"/>
      <c r="H88" s="99"/>
      <c r="I88" s="99"/>
      <c r="J88" s="99"/>
      <c r="K88" s="99"/>
      <c r="L88" s="99"/>
      <c r="M88" s="99"/>
      <c r="N88" s="99"/>
    </row>
    <row r="89" spans="1:14" s="50" customFormat="1" ht="24">
      <c r="A89" s="123">
        <v>25</v>
      </c>
      <c r="B89" s="115" t="s">
        <v>337</v>
      </c>
      <c r="C89" s="141">
        <v>39</v>
      </c>
      <c r="D89" s="122" t="s">
        <v>511</v>
      </c>
      <c r="E89" s="99"/>
      <c r="F89" s="99"/>
      <c r="G89" s="99"/>
      <c r="H89" s="99"/>
      <c r="I89" s="99"/>
      <c r="J89" s="99"/>
      <c r="K89" s="99"/>
      <c r="L89" s="99"/>
      <c r="M89" s="99"/>
      <c r="N89" s="99"/>
    </row>
    <row r="90" spans="1:14" s="50" customFormat="1" ht="24">
      <c r="A90" s="121">
        <v>26</v>
      </c>
      <c r="B90" s="115" t="s">
        <v>338</v>
      </c>
      <c r="C90" s="141">
        <v>44.8</v>
      </c>
      <c r="D90" s="122" t="s">
        <v>512</v>
      </c>
      <c r="E90" s="99"/>
      <c r="F90" s="99"/>
      <c r="G90" s="99"/>
      <c r="H90" s="99"/>
      <c r="I90" s="99"/>
      <c r="J90" s="99"/>
      <c r="K90" s="99"/>
      <c r="L90" s="99"/>
      <c r="M90" s="99"/>
      <c r="N90" s="99"/>
    </row>
    <row r="91" spans="1:14" s="50" customFormat="1" ht="24">
      <c r="A91" s="123">
        <v>27</v>
      </c>
      <c r="B91" s="115" t="s">
        <v>252</v>
      </c>
      <c r="C91" s="141">
        <v>45.2</v>
      </c>
      <c r="D91" s="122" t="s">
        <v>513</v>
      </c>
      <c r="E91" s="99"/>
      <c r="F91" s="99"/>
      <c r="G91" s="99"/>
      <c r="H91" s="99"/>
      <c r="I91" s="99"/>
      <c r="J91" s="99"/>
      <c r="K91" s="99"/>
      <c r="L91" s="99"/>
      <c r="M91" s="99"/>
      <c r="N91" s="99"/>
    </row>
    <row r="92" spans="1:14" s="50" customFormat="1" ht="24">
      <c r="A92" s="121">
        <v>28</v>
      </c>
      <c r="B92" s="115" t="s">
        <v>342</v>
      </c>
      <c r="C92" s="141">
        <v>33.4</v>
      </c>
      <c r="D92" s="122" t="s">
        <v>514</v>
      </c>
      <c r="E92" s="99"/>
      <c r="F92" s="99"/>
      <c r="G92" s="99"/>
      <c r="H92" s="99"/>
      <c r="I92" s="99"/>
      <c r="J92" s="99"/>
      <c r="K92" s="99"/>
      <c r="L92" s="99"/>
      <c r="M92" s="99"/>
      <c r="N92" s="99"/>
    </row>
    <row r="93" spans="1:14" s="44" customFormat="1" ht="24">
      <c r="A93" s="109"/>
      <c r="B93" s="119"/>
      <c r="C93" s="141">
        <f>SUM(C65:C92)</f>
        <v>1029.3</v>
      </c>
      <c r="D93" s="109"/>
      <c r="E93" s="114"/>
      <c r="F93" s="114"/>
      <c r="G93" s="114"/>
      <c r="H93" s="114"/>
      <c r="I93" s="114"/>
      <c r="J93" s="114"/>
      <c r="K93" s="114"/>
      <c r="L93" s="114"/>
      <c r="M93" s="114"/>
      <c r="N93" s="114"/>
    </row>
    <row r="94" spans="1:14" s="50" customFormat="1" ht="24">
      <c r="A94" s="109"/>
      <c r="B94" s="171" t="s">
        <v>795</v>
      </c>
      <c r="C94" s="171"/>
      <c r="D94" s="120"/>
      <c r="E94" s="99"/>
      <c r="F94" s="99"/>
      <c r="G94" s="99"/>
      <c r="H94" s="99"/>
      <c r="I94" s="99"/>
      <c r="J94" s="99"/>
      <c r="K94" s="99"/>
      <c r="L94" s="99"/>
      <c r="M94" s="99"/>
      <c r="N94" s="99"/>
    </row>
    <row r="95" spans="1:14" s="50" customFormat="1" ht="24">
      <c r="A95" s="100" t="s">
        <v>3</v>
      </c>
      <c r="B95" s="100" t="s">
        <v>260</v>
      </c>
      <c r="C95" s="100" t="s">
        <v>234</v>
      </c>
      <c r="D95" s="100" t="s">
        <v>235</v>
      </c>
      <c r="E95" s="99"/>
      <c r="F95" s="99"/>
      <c r="G95" s="99"/>
      <c r="H95" s="99"/>
      <c r="I95" s="99"/>
      <c r="J95" s="99"/>
      <c r="K95" s="99"/>
      <c r="L95" s="99"/>
      <c r="M95" s="99"/>
      <c r="N95" s="99"/>
    </row>
    <row r="96" spans="1:14" s="50" customFormat="1" ht="24">
      <c r="A96" s="123">
        <v>29</v>
      </c>
      <c r="B96" s="130" t="s">
        <v>344</v>
      </c>
      <c r="C96" s="118">
        <v>64.2</v>
      </c>
      <c r="D96" s="124" t="s">
        <v>516</v>
      </c>
      <c r="E96" s="99"/>
      <c r="F96" s="99"/>
      <c r="G96" s="99"/>
      <c r="H96" s="99"/>
      <c r="I96" s="99"/>
      <c r="J96" s="99"/>
      <c r="K96" s="99"/>
      <c r="L96" s="99"/>
      <c r="M96" s="99"/>
      <c r="N96" s="99"/>
    </row>
    <row r="97" spans="1:14" s="50" customFormat="1" ht="24">
      <c r="A97" s="121">
        <v>30</v>
      </c>
      <c r="B97" s="115" t="s">
        <v>345</v>
      </c>
      <c r="C97" s="139">
        <v>44.9</v>
      </c>
      <c r="D97" s="122" t="s">
        <v>518</v>
      </c>
      <c r="E97" s="99"/>
      <c r="F97" s="99"/>
      <c r="G97" s="99"/>
      <c r="H97" s="99"/>
      <c r="I97" s="99"/>
      <c r="J97" s="99"/>
      <c r="K97" s="99"/>
      <c r="L97" s="99"/>
      <c r="M97" s="99"/>
      <c r="N97" s="99"/>
    </row>
    <row r="98" spans="1:14" s="50" customFormat="1" ht="24">
      <c r="A98" s="123">
        <v>31</v>
      </c>
      <c r="B98" s="115" t="s">
        <v>257</v>
      </c>
      <c r="C98" s="139">
        <v>25.4</v>
      </c>
      <c r="D98" s="122" t="s">
        <v>519</v>
      </c>
      <c r="E98" s="99"/>
      <c r="F98" s="99"/>
      <c r="G98" s="99"/>
      <c r="H98" s="99"/>
      <c r="I98" s="99"/>
      <c r="J98" s="99"/>
      <c r="K98" s="99"/>
      <c r="L98" s="99"/>
      <c r="M98" s="99"/>
      <c r="N98" s="99"/>
    </row>
    <row r="99" spans="1:14" s="50" customFormat="1" ht="21">
      <c r="A99" s="121">
        <v>32</v>
      </c>
      <c r="B99" s="115" t="s">
        <v>348</v>
      </c>
      <c r="C99" s="139">
        <v>38.9</v>
      </c>
      <c r="D99" s="122" t="s">
        <v>520</v>
      </c>
      <c r="E99" s="99"/>
      <c r="F99" s="99"/>
      <c r="G99" s="99"/>
      <c r="H99" s="99"/>
      <c r="I99" s="99"/>
      <c r="J99" s="99"/>
      <c r="K99" s="99"/>
      <c r="L99" s="99"/>
      <c r="M99" s="99"/>
      <c r="N99" s="99"/>
    </row>
    <row r="100" spans="1:14" s="50" customFormat="1" ht="21">
      <c r="A100" s="123">
        <v>33</v>
      </c>
      <c r="B100" s="115" t="s">
        <v>404</v>
      </c>
      <c r="C100" s="139">
        <v>62.5</v>
      </c>
      <c r="D100" s="122" t="s">
        <v>522</v>
      </c>
      <c r="E100" s="99"/>
      <c r="F100" s="99"/>
      <c r="G100" s="99"/>
      <c r="H100" s="99"/>
      <c r="I100" s="99"/>
      <c r="J100" s="99"/>
      <c r="K100" s="99"/>
      <c r="L100" s="99"/>
      <c r="M100" s="99"/>
      <c r="N100" s="99"/>
    </row>
    <row r="101" spans="1:14" s="50" customFormat="1" ht="21">
      <c r="A101" s="121">
        <v>34</v>
      </c>
      <c r="B101" s="115" t="s">
        <v>352</v>
      </c>
      <c r="C101" s="139">
        <v>38.4</v>
      </c>
      <c r="D101" s="122" t="s">
        <v>523</v>
      </c>
      <c r="E101" s="99"/>
      <c r="F101" s="99"/>
      <c r="G101" s="99"/>
      <c r="H101" s="99"/>
      <c r="I101" s="99"/>
      <c r="J101" s="99"/>
      <c r="K101" s="99"/>
      <c r="L101" s="99"/>
      <c r="M101" s="99"/>
      <c r="N101" s="99"/>
    </row>
    <row r="102" spans="1:14" s="50" customFormat="1" ht="21">
      <c r="A102" s="123">
        <v>35</v>
      </c>
      <c r="B102" s="102" t="s">
        <v>353</v>
      </c>
      <c r="C102" s="139">
        <v>128.7</v>
      </c>
      <c r="D102" s="121" t="s">
        <v>524</v>
      </c>
      <c r="E102" s="99"/>
      <c r="F102" s="99"/>
      <c r="G102" s="99"/>
      <c r="H102" s="99"/>
      <c r="I102" s="99"/>
      <c r="J102" s="99"/>
      <c r="K102" s="99"/>
      <c r="L102" s="99"/>
      <c r="M102" s="99"/>
      <c r="N102" s="99"/>
    </row>
    <row r="103" spans="1:14" s="50" customFormat="1" ht="21">
      <c r="A103" s="121">
        <v>36</v>
      </c>
      <c r="B103" s="102" t="s">
        <v>228</v>
      </c>
      <c r="C103" s="139">
        <v>35.3</v>
      </c>
      <c r="D103" s="121" t="s">
        <v>525</v>
      </c>
      <c r="E103" s="99"/>
      <c r="F103" s="99"/>
      <c r="G103" s="99"/>
      <c r="H103" s="99"/>
      <c r="I103" s="99"/>
      <c r="J103" s="99"/>
      <c r="K103" s="99"/>
      <c r="L103" s="99"/>
      <c r="M103" s="99"/>
      <c r="N103" s="99"/>
    </row>
    <row r="104" spans="1:13" s="50" customFormat="1" ht="21">
      <c r="A104" s="123">
        <v>37</v>
      </c>
      <c r="B104" s="102" t="s">
        <v>229</v>
      </c>
      <c r="C104" s="103">
        <v>9.9</v>
      </c>
      <c r="D104" s="121" t="s">
        <v>526</v>
      </c>
      <c r="E104" s="99"/>
      <c r="F104" s="99"/>
      <c r="G104" s="99"/>
      <c r="H104" s="99"/>
      <c r="I104" s="99"/>
      <c r="J104" s="99"/>
      <c r="K104" s="99"/>
      <c r="L104" s="99"/>
      <c r="M104" s="99"/>
    </row>
    <row r="105" spans="1:13" s="50" customFormat="1" ht="21">
      <c r="A105" s="121">
        <v>38</v>
      </c>
      <c r="B105" s="102" t="s">
        <v>387</v>
      </c>
      <c r="C105" s="103">
        <v>68.8</v>
      </c>
      <c r="D105" s="121" t="s">
        <v>527</v>
      </c>
      <c r="E105" s="99"/>
      <c r="F105" s="99"/>
      <c r="G105" s="99"/>
      <c r="H105" s="99"/>
      <c r="I105" s="99"/>
      <c r="J105" s="99"/>
      <c r="K105" s="99"/>
      <c r="L105" s="99"/>
      <c r="M105" s="99"/>
    </row>
    <row r="106" spans="1:13" s="50" customFormat="1" ht="21">
      <c r="A106" s="123">
        <v>39</v>
      </c>
      <c r="B106" s="102" t="s">
        <v>230</v>
      </c>
      <c r="C106" s="139">
        <v>35</v>
      </c>
      <c r="D106" s="121" t="s">
        <v>528</v>
      </c>
      <c r="E106" s="99"/>
      <c r="F106" s="114"/>
      <c r="G106" s="99"/>
      <c r="H106" s="99"/>
      <c r="I106" s="99"/>
      <c r="J106" s="99"/>
      <c r="K106" s="99"/>
      <c r="L106" s="99"/>
      <c r="M106" s="99"/>
    </row>
    <row r="107" spans="1:14" s="50" customFormat="1" ht="21">
      <c r="A107" s="121">
        <v>40</v>
      </c>
      <c r="B107" s="126" t="s">
        <v>354</v>
      </c>
      <c r="C107" s="139">
        <v>70.9</v>
      </c>
      <c r="D107" s="121" t="s">
        <v>529</v>
      </c>
      <c r="E107" s="99"/>
      <c r="F107" s="99"/>
      <c r="G107" s="99"/>
      <c r="H107" s="99"/>
      <c r="I107" s="99"/>
      <c r="J107" s="99"/>
      <c r="K107" s="99"/>
      <c r="L107" s="99"/>
      <c r="M107" s="99"/>
      <c r="N107" s="99"/>
    </row>
    <row r="108" spans="1:14" s="50" customFormat="1" ht="21">
      <c r="A108" s="121">
        <v>41</v>
      </c>
      <c r="B108" s="126" t="s">
        <v>258</v>
      </c>
      <c r="C108" s="139">
        <v>12.3</v>
      </c>
      <c r="D108" s="121" t="s">
        <v>530</v>
      </c>
      <c r="E108" s="99"/>
      <c r="F108" s="99"/>
      <c r="G108" s="99"/>
      <c r="H108" s="99"/>
      <c r="I108" s="99"/>
      <c r="J108" s="99"/>
      <c r="K108" s="99"/>
      <c r="L108" s="99"/>
      <c r="M108" s="99"/>
      <c r="N108" s="99"/>
    </row>
    <row r="109" spans="1:14" s="50" customFormat="1" ht="21">
      <c r="A109" s="121">
        <v>42</v>
      </c>
      <c r="B109" s="102" t="s">
        <v>356</v>
      </c>
      <c r="C109" s="141">
        <v>36.6</v>
      </c>
      <c r="D109" s="121" t="s">
        <v>531</v>
      </c>
      <c r="E109" s="99"/>
      <c r="F109" s="99"/>
      <c r="G109" s="99"/>
      <c r="H109" s="99"/>
      <c r="I109" s="99"/>
      <c r="J109" s="99"/>
      <c r="K109" s="99"/>
      <c r="L109" s="99"/>
      <c r="M109" s="99"/>
      <c r="N109" s="99"/>
    </row>
    <row r="110" spans="1:14" s="50" customFormat="1" ht="21">
      <c r="A110" s="121">
        <v>43</v>
      </c>
      <c r="B110" s="102" t="s">
        <v>357</v>
      </c>
      <c r="C110" s="141">
        <v>15.4</v>
      </c>
      <c r="D110" s="121" t="s">
        <v>533</v>
      </c>
      <c r="E110" s="99"/>
      <c r="F110" s="99"/>
      <c r="G110" s="99"/>
      <c r="H110" s="99"/>
      <c r="I110" s="99"/>
      <c r="J110" s="99"/>
      <c r="K110" s="99"/>
      <c r="L110" s="99"/>
      <c r="M110" s="99"/>
      <c r="N110" s="99"/>
    </row>
    <row r="111" spans="1:14" s="50" customFormat="1" ht="21">
      <c r="A111" s="121">
        <v>44</v>
      </c>
      <c r="B111" s="102" t="s">
        <v>359</v>
      </c>
      <c r="C111" s="141">
        <v>35.2</v>
      </c>
      <c r="D111" s="121" t="s">
        <v>534</v>
      </c>
      <c r="E111" s="99"/>
      <c r="F111" s="99"/>
      <c r="G111" s="99"/>
      <c r="H111" s="99"/>
      <c r="I111" s="99"/>
      <c r="J111" s="99"/>
      <c r="K111" s="99"/>
      <c r="L111" s="99"/>
      <c r="M111" s="99"/>
      <c r="N111" s="99"/>
    </row>
    <row r="112" spans="1:14" s="50" customFormat="1" ht="21">
      <c r="A112" s="121">
        <v>45</v>
      </c>
      <c r="B112" s="102" t="s">
        <v>363</v>
      </c>
      <c r="C112" s="112">
        <v>37.9</v>
      </c>
      <c r="D112" s="121" t="s">
        <v>535</v>
      </c>
      <c r="E112" s="99"/>
      <c r="F112" s="99"/>
      <c r="G112" s="99"/>
      <c r="H112" s="99"/>
      <c r="I112" s="99"/>
      <c r="J112" s="99"/>
      <c r="K112" s="99"/>
      <c r="L112" s="99"/>
      <c r="M112" s="99"/>
      <c r="N112" s="99"/>
    </row>
    <row r="113" spans="1:14" s="50" customFormat="1" ht="21">
      <c r="A113" s="121">
        <v>46</v>
      </c>
      <c r="B113" s="102" t="s">
        <v>368</v>
      </c>
      <c r="C113" s="139">
        <v>29.9</v>
      </c>
      <c r="D113" s="121" t="s">
        <v>537</v>
      </c>
      <c r="E113" s="99"/>
      <c r="F113" s="99"/>
      <c r="G113" s="99"/>
      <c r="H113" s="99"/>
      <c r="I113" s="99"/>
      <c r="J113" s="99"/>
      <c r="K113" s="99"/>
      <c r="L113" s="99"/>
      <c r="M113" s="99"/>
      <c r="N113" s="99"/>
    </row>
    <row r="114" spans="1:14" s="50" customFormat="1" ht="21">
      <c r="A114" s="121">
        <v>47</v>
      </c>
      <c r="B114" s="102" t="s">
        <v>369</v>
      </c>
      <c r="C114" s="139">
        <v>10.5</v>
      </c>
      <c r="D114" s="121" t="s">
        <v>538</v>
      </c>
      <c r="E114" s="99"/>
      <c r="F114" s="99"/>
      <c r="G114" s="99"/>
      <c r="H114" s="99"/>
      <c r="I114" s="99"/>
      <c r="J114" s="99"/>
      <c r="K114" s="99"/>
      <c r="L114" s="99"/>
      <c r="M114" s="99"/>
      <c r="N114" s="99"/>
    </row>
    <row r="115" spans="1:14" s="50" customFormat="1" ht="21">
      <c r="A115" s="121">
        <v>48</v>
      </c>
      <c r="B115" s="102" t="s">
        <v>370</v>
      </c>
      <c r="C115" s="139">
        <v>41.5</v>
      </c>
      <c r="D115" s="121" t="s">
        <v>539</v>
      </c>
      <c r="E115" s="99"/>
      <c r="F115" s="99"/>
      <c r="G115" s="99"/>
      <c r="H115" s="99"/>
      <c r="I115" s="99"/>
      <c r="J115" s="99"/>
      <c r="K115" s="99"/>
      <c r="L115" s="99"/>
      <c r="M115" s="99"/>
      <c r="N115" s="99"/>
    </row>
    <row r="116" spans="1:14" s="50" customFormat="1" ht="21">
      <c r="A116" s="121">
        <v>49</v>
      </c>
      <c r="B116" s="102" t="s">
        <v>405</v>
      </c>
      <c r="C116" s="139">
        <v>138.2</v>
      </c>
      <c r="D116" s="121" t="s">
        <v>540</v>
      </c>
      <c r="E116" s="99"/>
      <c r="F116" s="99"/>
      <c r="G116" s="99"/>
      <c r="H116" s="99"/>
      <c r="I116" s="99"/>
      <c r="J116" s="99"/>
      <c r="K116" s="99"/>
      <c r="L116" s="99"/>
      <c r="M116" s="99"/>
      <c r="N116" s="99"/>
    </row>
    <row r="117" spans="1:14" s="50" customFormat="1" ht="21">
      <c r="A117" s="121">
        <v>50</v>
      </c>
      <c r="B117" s="102" t="s">
        <v>371</v>
      </c>
      <c r="C117" s="139">
        <v>34</v>
      </c>
      <c r="D117" s="121" t="s">
        <v>541</v>
      </c>
      <c r="E117" s="99"/>
      <c r="F117" s="99"/>
      <c r="G117" s="99"/>
      <c r="H117" s="99"/>
      <c r="I117" s="99"/>
      <c r="J117" s="99"/>
      <c r="K117" s="99"/>
      <c r="L117" s="99"/>
      <c r="M117" s="99"/>
      <c r="N117" s="99"/>
    </row>
    <row r="118" spans="1:14" s="50" customFormat="1" ht="21">
      <c r="A118" s="121">
        <v>51</v>
      </c>
      <c r="B118" s="102" t="s">
        <v>372</v>
      </c>
      <c r="C118" s="139">
        <v>108.8</v>
      </c>
      <c r="D118" s="121" t="s">
        <v>542</v>
      </c>
      <c r="E118" s="99"/>
      <c r="F118" s="99"/>
      <c r="G118" s="99"/>
      <c r="H118" s="99"/>
      <c r="I118" s="99"/>
      <c r="J118" s="99"/>
      <c r="K118" s="99"/>
      <c r="L118" s="99"/>
      <c r="M118" s="99"/>
      <c r="N118" s="99"/>
    </row>
    <row r="119" spans="1:14" s="50" customFormat="1" ht="21">
      <c r="A119" s="121">
        <v>52</v>
      </c>
      <c r="B119" s="102" t="s">
        <v>555</v>
      </c>
      <c r="C119" s="139">
        <v>69</v>
      </c>
      <c r="D119" s="121" t="s">
        <v>543</v>
      </c>
      <c r="E119" s="99"/>
      <c r="F119" s="99"/>
      <c r="G119" s="99"/>
      <c r="H119" s="99"/>
      <c r="I119" s="99"/>
      <c r="J119" s="99"/>
      <c r="K119" s="99"/>
      <c r="L119" s="99"/>
      <c r="M119" s="99"/>
      <c r="N119" s="99"/>
    </row>
    <row r="120" spans="1:14" s="50" customFormat="1" ht="21">
      <c r="A120" s="121">
        <v>53</v>
      </c>
      <c r="B120" s="102" t="s">
        <v>374</v>
      </c>
      <c r="C120" s="139">
        <v>53.2</v>
      </c>
      <c r="D120" s="121" t="s">
        <v>544</v>
      </c>
      <c r="E120" s="99"/>
      <c r="F120" s="99"/>
      <c r="G120" s="99"/>
      <c r="H120" s="99"/>
      <c r="I120" s="99"/>
      <c r="J120" s="99"/>
      <c r="K120" s="99"/>
      <c r="L120" s="99"/>
      <c r="M120" s="99"/>
      <c r="N120" s="99"/>
    </row>
    <row r="121" spans="1:14" s="50" customFormat="1" ht="21">
      <c r="A121" s="121">
        <v>54</v>
      </c>
      <c r="B121" s="102" t="s">
        <v>377</v>
      </c>
      <c r="C121" s="103">
        <v>42</v>
      </c>
      <c r="D121" s="121" t="s">
        <v>546</v>
      </c>
      <c r="E121" s="99"/>
      <c r="F121" s="99"/>
      <c r="G121" s="99"/>
      <c r="H121" s="99"/>
      <c r="I121" s="99"/>
      <c r="J121" s="99"/>
      <c r="K121" s="99"/>
      <c r="L121" s="99"/>
      <c r="M121" s="99"/>
      <c r="N121" s="99"/>
    </row>
    <row r="122" spans="1:14" s="50" customFormat="1" ht="21">
      <c r="A122" s="121">
        <v>55</v>
      </c>
      <c r="B122" s="102" t="s">
        <v>378</v>
      </c>
      <c r="C122" s="139">
        <v>37</v>
      </c>
      <c r="D122" s="121" t="s">
        <v>547</v>
      </c>
      <c r="E122" s="99"/>
      <c r="F122" s="99"/>
      <c r="G122" s="99"/>
      <c r="H122" s="99"/>
      <c r="I122" s="99"/>
      <c r="J122" s="99"/>
      <c r="K122" s="99"/>
      <c r="L122" s="99"/>
      <c r="M122" s="99"/>
      <c r="N122" s="99"/>
    </row>
    <row r="123" spans="1:14" s="50" customFormat="1" ht="21">
      <c r="A123" s="121">
        <v>56</v>
      </c>
      <c r="B123" s="115" t="s">
        <v>379</v>
      </c>
      <c r="C123" s="139">
        <v>62.1</v>
      </c>
      <c r="D123" s="122" t="s">
        <v>548</v>
      </c>
      <c r="E123" s="99"/>
      <c r="F123" s="99"/>
      <c r="G123" s="99"/>
      <c r="H123" s="99"/>
      <c r="I123" s="99"/>
      <c r="J123" s="99"/>
      <c r="K123" s="99"/>
      <c r="L123" s="99"/>
      <c r="M123" s="99"/>
      <c r="N123" s="99"/>
    </row>
    <row r="124" spans="1:14" s="44" customFormat="1" ht="21">
      <c r="A124" s="109"/>
      <c r="B124" s="119"/>
      <c r="C124" s="139">
        <f>SUM(C96:C123)</f>
        <v>1386.4999999999998</v>
      </c>
      <c r="D124" s="109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</row>
    <row r="125" spans="1:14" s="50" customFormat="1" ht="21">
      <c r="A125" s="109"/>
      <c r="B125" s="171" t="s">
        <v>795</v>
      </c>
      <c r="C125" s="171"/>
      <c r="D125" s="120"/>
      <c r="E125" s="99"/>
      <c r="F125" s="99"/>
      <c r="G125" s="99"/>
      <c r="H125" s="99"/>
      <c r="I125" s="99"/>
      <c r="J125" s="99"/>
      <c r="K125" s="99"/>
      <c r="L125" s="99"/>
      <c r="M125" s="99"/>
      <c r="N125" s="99"/>
    </row>
    <row r="126" spans="1:14" s="50" customFormat="1" ht="21">
      <c r="A126" s="100" t="s">
        <v>3</v>
      </c>
      <c r="B126" s="100" t="s">
        <v>260</v>
      </c>
      <c r="C126" s="100" t="s">
        <v>234</v>
      </c>
      <c r="D126" s="100" t="s">
        <v>235</v>
      </c>
      <c r="E126" s="99"/>
      <c r="F126" s="99"/>
      <c r="G126" s="99"/>
      <c r="H126" s="99"/>
      <c r="I126" s="99"/>
      <c r="J126" s="99"/>
      <c r="K126" s="99"/>
      <c r="L126" s="99"/>
      <c r="M126" s="99"/>
      <c r="N126" s="99"/>
    </row>
    <row r="127" spans="1:14" s="50" customFormat="1" ht="21">
      <c r="A127" s="121">
        <v>57</v>
      </c>
      <c r="B127" s="102" t="s">
        <v>380</v>
      </c>
      <c r="C127" s="139">
        <v>113.4</v>
      </c>
      <c r="D127" s="121" t="s">
        <v>549</v>
      </c>
      <c r="E127" s="99"/>
      <c r="F127" s="99"/>
      <c r="G127" s="99"/>
      <c r="H127" s="99"/>
      <c r="I127" s="99"/>
      <c r="J127" s="99"/>
      <c r="K127" s="99"/>
      <c r="L127" s="99"/>
      <c r="M127" s="99"/>
      <c r="N127" s="99"/>
    </row>
    <row r="128" spans="1:14" s="50" customFormat="1" ht="21">
      <c r="A128" s="121">
        <v>58</v>
      </c>
      <c r="B128" s="102" t="s">
        <v>388</v>
      </c>
      <c r="C128" s="141">
        <v>50.4</v>
      </c>
      <c r="D128" s="121" t="s">
        <v>550</v>
      </c>
      <c r="E128" s="99"/>
      <c r="F128" s="99"/>
      <c r="G128" s="99"/>
      <c r="H128" s="99"/>
      <c r="I128" s="99"/>
      <c r="J128" s="99"/>
      <c r="K128" s="99"/>
      <c r="L128" s="99"/>
      <c r="M128" s="99"/>
      <c r="N128" s="99"/>
    </row>
    <row r="129" spans="1:14" s="50" customFormat="1" ht="21">
      <c r="A129" s="121">
        <v>59</v>
      </c>
      <c r="B129" s="102" t="s">
        <v>182</v>
      </c>
      <c r="C129" s="141">
        <v>116.5</v>
      </c>
      <c r="D129" s="121" t="s">
        <v>552</v>
      </c>
      <c r="E129" s="99"/>
      <c r="F129" s="111"/>
      <c r="G129" s="99"/>
      <c r="H129" s="99"/>
      <c r="I129" s="99"/>
      <c r="J129" s="99"/>
      <c r="K129" s="99"/>
      <c r="L129" s="99"/>
      <c r="M129" s="99"/>
      <c r="N129" s="99"/>
    </row>
    <row r="130" spans="1:14" s="50" customFormat="1" ht="21">
      <c r="A130" s="121">
        <v>60</v>
      </c>
      <c r="B130" s="102" t="s">
        <v>391</v>
      </c>
      <c r="C130" s="141">
        <v>43.5</v>
      </c>
      <c r="D130" s="121" t="s">
        <v>553</v>
      </c>
      <c r="E130" s="99"/>
      <c r="F130" s="111"/>
      <c r="G130" s="99"/>
      <c r="H130" s="99"/>
      <c r="I130" s="99"/>
      <c r="J130" s="99"/>
      <c r="K130" s="99"/>
      <c r="L130" s="99"/>
      <c r="M130" s="99"/>
      <c r="N130" s="99"/>
    </row>
    <row r="131" spans="1:14" s="50" customFormat="1" ht="21" customHeight="1" thickBot="1">
      <c r="A131" s="167" t="s">
        <v>184</v>
      </c>
      <c r="B131" s="168"/>
      <c r="C131" s="140">
        <f>SUM(C127:C130)</f>
        <v>323.8</v>
      </c>
      <c r="D131" s="107">
        <f>C93+C124+C131</f>
        <v>2739.6</v>
      </c>
      <c r="E131" s="99"/>
      <c r="F131" s="111"/>
      <c r="G131" s="99"/>
      <c r="H131" s="99"/>
      <c r="I131" s="99"/>
      <c r="J131" s="99"/>
      <c r="K131" s="99"/>
      <c r="L131" s="99"/>
      <c r="M131" s="99"/>
      <c r="N131" s="99"/>
    </row>
    <row r="132" spans="1:14" s="50" customFormat="1" ht="21.75" thickTop="1">
      <c r="A132" s="97"/>
      <c r="B132" s="166" t="s">
        <v>790</v>
      </c>
      <c r="C132" s="166"/>
      <c r="D132" s="98"/>
      <c r="E132" s="99"/>
      <c r="F132" s="99"/>
      <c r="G132" s="99"/>
      <c r="H132" s="99"/>
      <c r="I132" s="99"/>
      <c r="J132" s="99"/>
      <c r="K132" s="99"/>
      <c r="L132" s="99"/>
      <c r="M132" s="99"/>
      <c r="N132" s="99"/>
    </row>
    <row r="133" spans="1:14" s="50" customFormat="1" ht="21">
      <c r="A133" s="100" t="s">
        <v>3</v>
      </c>
      <c r="B133" s="100" t="s">
        <v>260</v>
      </c>
      <c r="C133" s="100" t="s">
        <v>234</v>
      </c>
      <c r="D133" s="100" t="s">
        <v>235</v>
      </c>
      <c r="E133" s="99"/>
      <c r="F133" s="99"/>
      <c r="G133" s="99"/>
      <c r="H133" s="99"/>
      <c r="I133" s="99"/>
      <c r="J133" s="99"/>
      <c r="K133" s="99"/>
      <c r="L133" s="99"/>
      <c r="M133" s="99"/>
      <c r="N133" s="99"/>
    </row>
    <row r="134" spans="1:14" s="50" customFormat="1" ht="21">
      <c r="A134" s="121">
        <v>1</v>
      </c>
      <c r="B134" s="102" t="s">
        <v>556</v>
      </c>
      <c r="C134" s="103">
        <v>42.3</v>
      </c>
      <c r="D134" s="121" t="s">
        <v>572</v>
      </c>
      <c r="E134" s="99"/>
      <c r="F134" s="99"/>
      <c r="G134" s="99"/>
      <c r="H134" s="99"/>
      <c r="I134" s="99"/>
      <c r="J134" s="99"/>
      <c r="K134" s="99"/>
      <c r="L134" s="99"/>
      <c r="M134" s="99"/>
      <c r="N134" s="99"/>
    </row>
    <row r="135" spans="1:14" s="50" customFormat="1" ht="21">
      <c r="A135" s="121">
        <v>2</v>
      </c>
      <c r="B135" s="102" t="s">
        <v>557</v>
      </c>
      <c r="C135" s="103">
        <v>33.7</v>
      </c>
      <c r="D135" s="121" t="s">
        <v>560</v>
      </c>
      <c r="E135" s="99"/>
      <c r="F135" s="99"/>
      <c r="G135" s="99"/>
      <c r="H135" s="99"/>
      <c r="I135" s="99"/>
      <c r="J135" s="99"/>
      <c r="K135" s="99"/>
      <c r="L135" s="99"/>
      <c r="M135" s="99"/>
      <c r="N135" s="99"/>
    </row>
    <row r="136" spans="1:13" s="50" customFormat="1" ht="21">
      <c r="A136" s="121">
        <v>3</v>
      </c>
      <c r="B136" s="102" t="s">
        <v>558</v>
      </c>
      <c r="C136" s="103">
        <v>35.3</v>
      </c>
      <c r="D136" s="121" t="s">
        <v>571</v>
      </c>
      <c r="E136" s="99"/>
      <c r="F136" s="99"/>
      <c r="G136" s="99"/>
      <c r="H136" s="99"/>
      <c r="I136" s="99"/>
      <c r="J136" s="99"/>
      <c r="K136" s="99"/>
      <c r="L136" s="99"/>
      <c r="M136" s="99"/>
    </row>
    <row r="137" spans="1:14" s="50" customFormat="1" ht="21">
      <c r="A137" s="121">
        <v>4</v>
      </c>
      <c r="B137" s="126" t="s">
        <v>559</v>
      </c>
      <c r="C137" s="136">
        <v>23.3</v>
      </c>
      <c r="D137" s="121" t="s">
        <v>570</v>
      </c>
      <c r="E137" s="99"/>
      <c r="F137" s="99"/>
      <c r="G137" s="99"/>
      <c r="H137" s="99"/>
      <c r="I137" s="99"/>
      <c r="J137" s="99"/>
      <c r="K137" s="99"/>
      <c r="L137" s="99"/>
      <c r="M137" s="99"/>
      <c r="N137" s="99"/>
    </row>
    <row r="138" spans="1:14" s="50" customFormat="1" ht="21">
      <c r="A138" s="121">
        <v>5</v>
      </c>
      <c r="B138" s="126" t="s">
        <v>562</v>
      </c>
      <c r="C138" s="136">
        <v>12.8</v>
      </c>
      <c r="D138" s="121" t="s">
        <v>561</v>
      </c>
      <c r="E138" s="99"/>
      <c r="F138" s="99"/>
      <c r="G138" s="99"/>
      <c r="H138" s="99"/>
      <c r="I138" s="99"/>
      <c r="J138" s="99"/>
      <c r="K138" s="99"/>
      <c r="L138" s="99"/>
      <c r="M138" s="99"/>
      <c r="N138" s="99"/>
    </row>
    <row r="139" spans="1:14" s="50" customFormat="1" ht="21">
      <c r="A139" s="121">
        <v>6</v>
      </c>
      <c r="B139" s="126" t="s">
        <v>19</v>
      </c>
      <c r="C139" s="136">
        <v>6.7</v>
      </c>
      <c r="D139" s="121" t="s">
        <v>563</v>
      </c>
      <c r="E139" s="99"/>
      <c r="F139" s="99"/>
      <c r="G139" s="99"/>
      <c r="H139" s="99"/>
      <c r="I139" s="99"/>
      <c r="J139" s="99"/>
      <c r="K139" s="99"/>
      <c r="L139" s="99"/>
      <c r="M139" s="99"/>
      <c r="N139" s="99"/>
    </row>
    <row r="140" spans="1:14" s="50" customFormat="1" ht="21">
      <c r="A140" s="121">
        <v>7</v>
      </c>
      <c r="B140" s="102" t="s">
        <v>564</v>
      </c>
      <c r="C140" s="103">
        <v>5.3</v>
      </c>
      <c r="D140" s="121" t="s">
        <v>569</v>
      </c>
      <c r="E140" s="99"/>
      <c r="F140" s="99"/>
      <c r="G140" s="99"/>
      <c r="H140" s="99"/>
      <c r="I140" s="99"/>
      <c r="J140" s="99"/>
      <c r="K140" s="99"/>
      <c r="L140" s="99"/>
      <c r="M140" s="99"/>
      <c r="N140" s="99"/>
    </row>
    <row r="141" spans="1:14" s="50" customFormat="1" ht="21">
      <c r="A141" s="121">
        <v>8</v>
      </c>
      <c r="B141" s="102" t="s">
        <v>566</v>
      </c>
      <c r="C141" s="103">
        <v>19.8</v>
      </c>
      <c r="D141" s="121" t="s">
        <v>565</v>
      </c>
      <c r="E141" s="99"/>
      <c r="F141" s="99"/>
      <c r="G141" s="99"/>
      <c r="H141" s="99"/>
      <c r="I141" s="99"/>
      <c r="J141" s="99"/>
      <c r="K141" s="99"/>
      <c r="L141" s="99"/>
      <c r="M141" s="99"/>
      <c r="N141" s="99"/>
    </row>
    <row r="142" spans="1:14" s="50" customFormat="1" ht="21">
      <c r="A142" s="121">
        <v>9</v>
      </c>
      <c r="B142" s="102" t="s">
        <v>567</v>
      </c>
      <c r="C142" s="103">
        <v>35.5</v>
      </c>
      <c r="D142" s="121" t="s">
        <v>568</v>
      </c>
      <c r="E142" s="99"/>
      <c r="F142" s="99"/>
      <c r="G142" s="99"/>
      <c r="H142" s="99"/>
      <c r="I142" s="99"/>
      <c r="J142" s="99"/>
      <c r="K142" s="99"/>
      <c r="L142" s="99"/>
      <c r="M142" s="99"/>
      <c r="N142" s="99"/>
    </row>
    <row r="143" spans="1:14" s="50" customFormat="1" ht="21">
      <c r="A143" s="121">
        <v>10</v>
      </c>
      <c r="B143" s="102" t="s">
        <v>573</v>
      </c>
      <c r="C143" s="103">
        <v>57.1</v>
      </c>
      <c r="D143" s="121" t="s">
        <v>574</v>
      </c>
      <c r="E143" s="99"/>
      <c r="F143" s="99"/>
      <c r="G143" s="99"/>
      <c r="H143" s="99"/>
      <c r="I143" s="99"/>
      <c r="J143" s="99"/>
      <c r="K143" s="99"/>
      <c r="L143" s="99"/>
      <c r="M143" s="99"/>
      <c r="N143" s="99"/>
    </row>
    <row r="144" spans="1:14" s="50" customFormat="1" ht="21">
      <c r="A144" s="121">
        <v>11</v>
      </c>
      <c r="B144" s="102" t="s">
        <v>575</v>
      </c>
      <c r="C144" s="103">
        <v>19.4</v>
      </c>
      <c r="D144" s="121" t="s">
        <v>576</v>
      </c>
      <c r="E144" s="99"/>
      <c r="F144" s="99"/>
      <c r="G144" s="99"/>
      <c r="H144" s="99"/>
      <c r="I144" s="99"/>
      <c r="J144" s="99"/>
      <c r="K144" s="99"/>
      <c r="L144" s="99"/>
      <c r="M144" s="99"/>
      <c r="N144" s="99"/>
    </row>
    <row r="145" spans="1:14" s="50" customFormat="1" ht="21">
      <c r="A145" s="121">
        <v>12</v>
      </c>
      <c r="B145" s="102" t="s">
        <v>31</v>
      </c>
      <c r="C145" s="103">
        <v>72.3</v>
      </c>
      <c r="D145" s="121" t="s">
        <v>577</v>
      </c>
      <c r="E145" s="99"/>
      <c r="F145" s="99"/>
      <c r="G145" s="99"/>
      <c r="H145" s="99"/>
      <c r="I145" s="99"/>
      <c r="J145" s="99"/>
      <c r="K145" s="99"/>
      <c r="L145" s="99"/>
      <c r="M145" s="99"/>
      <c r="N145" s="99"/>
    </row>
    <row r="146" spans="1:14" s="50" customFormat="1" ht="21">
      <c r="A146" s="121">
        <v>13</v>
      </c>
      <c r="B146" s="102" t="s">
        <v>578</v>
      </c>
      <c r="C146" s="103">
        <v>107.7</v>
      </c>
      <c r="D146" s="121" t="s">
        <v>579</v>
      </c>
      <c r="E146" s="99"/>
      <c r="F146" s="99"/>
      <c r="G146" s="99"/>
      <c r="H146" s="99"/>
      <c r="I146" s="99"/>
      <c r="J146" s="99"/>
      <c r="K146" s="99"/>
      <c r="L146" s="99"/>
      <c r="M146" s="99"/>
      <c r="N146" s="99"/>
    </row>
    <row r="147" spans="1:14" s="50" customFormat="1" ht="21">
      <c r="A147" s="121">
        <v>14</v>
      </c>
      <c r="B147" s="102" t="s">
        <v>580</v>
      </c>
      <c r="C147" s="103">
        <v>33.7</v>
      </c>
      <c r="D147" s="121" t="s">
        <v>581</v>
      </c>
      <c r="E147" s="99"/>
      <c r="F147" s="99"/>
      <c r="G147" s="99"/>
      <c r="H147" s="99"/>
      <c r="I147" s="99"/>
      <c r="J147" s="99"/>
      <c r="K147" s="99"/>
      <c r="L147" s="99"/>
      <c r="M147" s="99"/>
      <c r="N147" s="99"/>
    </row>
    <row r="148" spans="1:14" s="50" customFormat="1" ht="21">
      <c r="A148" s="121">
        <v>15</v>
      </c>
      <c r="B148" s="102" t="s">
        <v>582</v>
      </c>
      <c r="C148" s="103">
        <v>75.8</v>
      </c>
      <c r="D148" s="121" t="s">
        <v>583</v>
      </c>
      <c r="E148" s="99"/>
      <c r="F148" s="99"/>
      <c r="G148" s="99"/>
      <c r="H148" s="99"/>
      <c r="I148" s="99"/>
      <c r="J148" s="99"/>
      <c r="K148" s="99"/>
      <c r="L148" s="99"/>
      <c r="M148" s="99"/>
      <c r="N148" s="99"/>
    </row>
    <row r="149" spans="1:14" s="50" customFormat="1" ht="21">
      <c r="A149" s="121">
        <v>16</v>
      </c>
      <c r="B149" s="102" t="s">
        <v>802</v>
      </c>
      <c r="C149" s="103">
        <v>113.4</v>
      </c>
      <c r="D149" s="121" t="s">
        <v>584</v>
      </c>
      <c r="E149" s="99"/>
      <c r="F149" s="99"/>
      <c r="G149" s="99"/>
      <c r="H149" s="99"/>
      <c r="I149" s="99"/>
      <c r="J149" s="99"/>
      <c r="K149" s="99"/>
      <c r="L149" s="99"/>
      <c r="M149" s="99"/>
      <c r="N149" s="99"/>
    </row>
    <row r="150" spans="1:14" s="50" customFormat="1" ht="21">
      <c r="A150" s="121">
        <v>17</v>
      </c>
      <c r="B150" s="102" t="s">
        <v>585</v>
      </c>
      <c r="C150" s="103">
        <v>16.4</v>
      </c>
      <c r="D150" s="121" t="s">
        <v>586</v>
      </c>
      <c r="E150" s="99"/>
      <c r="F150" s="99"/>
      <c r="G150" s="99"/>
      <c r="H150" s="99"/>
      <c r="I150" s="99"/>
      <c r="J150" s="99"/>
      <c r="K150" s="99"/>
      <c r="L150" s="99"/>
      <c r="M150" s="99"/>
      <c r="N150" s="99"/>
    </row>
    <row r="151" spans="1:14" s="50" customFormat="1" ht="21">
      <c r="A151" s="121">
        <v>18</v>
      </c>
      <c r="B151" s="102" t="s">
        <v>587</v>
      </c>
      <c r="C151" s="103">
        <v>95.1</v>
      </c>
      <c r="D151" s="121" t="s">
        <v>588</v>
      </c>
      <c r="E151" s="99"/>
      <c r="F151" s="99"/>
      <c r="G151" s="99"/>
      <c r="H151" s="99"/>
      <c r="I151" s="99"/>
      <c r="J151" s="99"/>
      <c r="K151" s="99"/>
      <c r="L151" s="99"/>
      <c r="M151" s="99"/>
      <c r="N151" s="99"/>
    </row>
    <row r="152" spans="1:14" s="50" customFormat="1" ht="21">
      <c r="A152" s="121">
        <v>19</v>
      </c>
      <c r="B152" s="102" t="s">
        <v>589</v>
      </c>
      <c r="C152" s="103">
        <v>15.5</v>
      </c>
      <c r="D152" s="121" t="s">
        <v>590</v>
      </c>
      <c r="E152" s="99"/>
      <c r="F152" s="99"/>
      <c r="G152" s="99"/>
      <c r="H152" s="99"/>
      <c r="I152" s="99"/>
      <c r="J152" s="99"/>
      <c r="K152" s="99"/>
      <c r="L152" s="99"/>
      <c r="M152" s="99"/>
      <c r="N152" s="99"/>
    </row>
    <row r="153" spans="1:14" s="50" customFormat="1" ht="21">
      <c r="A153" s="121">
        <v>20</v>
      </c>
      <c r="B153" s="102" t="s">
        <v>803</v>
      </c>
      <c r="C153" s="103">
        <v>10.8</v>
      </c>
      <c r="D153" s="121" t="s">
        <v>591</v>
      </c>
      <c r="E153" s="99"/>
      <c r="F153" s="99"/>
      <c r="G153" s="99"/>
      <c r="H153" s="99"/>
      <c r="I153" s="99"/>
      <c r="J153" s="99"/>
      <c r="K153" s="99"/>
      <c r="L153" s="99"/>
      <c r="M153" s="99"/>
      <c r="N153" s="99"/>
    </row>
    <row r="154" spans="1:14" s="50" customFormat="1" ht="21">
      <c r="A154" s="121">
        <v>21</v>
      </c>
      <c r="B154" s="102" t="s">
        <v>296</v>
      </c>
      <c r="C154" s="103">
        <v>30.9</v>
      </c>
      <c r="D154" s="121" t="s">
        <v>592</v>
      </c>
      <c r="E154" s="99"/>
      <c r="F154" s="99"/>
      <c r="G154" s="99"/>
      <c r="H154" s="99"/>
      <c r="I154" s="99"/>
      <c r="J154" s="99"/>
      <c r="K154" s="99"/>
      <c r="L154" s="99"/>
      <c r="M154" s="99"/>
      <c r="N154" s="99"/>
    </row>
    <row r="155" spans="1:14" s="44" customFormat="1" ht="21">
      <c r="A155" s="109"/>
      <c r="B155" s="119"/>
      <c r="C155" s="103">
        <f>SUM(C134:C154)</f>
        <v>862.7999999999998</v>
      </c>
      <c r="D155" s="109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</row>
    <row r="156" spans="1:14" s="50" customFormat="1" ht="21">
      <c r="A156" s="97"/>
      <c r="B156" s="166" t="s">
        <v>790</v>
      </c>
      <c r="C156" s="166"/>
      <c r="D156" s="98"/>
      <c r="E156" s="99"/>
      <c r="F156" s="99"/>
      <c r="G156" s="99"/>
      <c r="H156" s="99"/>
      <c r="I156" s="99"/>
      <c r="J156" s="99"/>
      <c r="K156" s="99"/>
      <c r="L156" s="99"/>
      <c r="M156" s="99"/>
      <c r="N156" s="99"/>
    </row>
    <row r="157" spans="1:14" s="50" customFormat="1" ht="21">
      <c r="A157" s="100" t="s">
        <v>3</v>
      </c>
      <c r="B157" s="100" t="s">
        <v>260</v>
      </c>
      <c r="C157" s="100" t="s">
        <v>234</v>
      </c>
      <c r="D157" s="100" t="s">
        <v>235</v>
      </c>
      <c r="E157" s="99"/>
      <c r="F157" s="99"/>
      <c r="G157" s="99"/>
      <c r="H157" s="99"/>
      <c r="I157" s="99"/>
      <c r="J157" s="99"/>
      <c r="K157" s="99"/>
      <c r="L157" s="99"/>
      <c r="M157" s="99"/>
      <c r="N157" s="99"/>
    </row>
    <row r="158" spans="1:14" s="50" customFormat="1" ht="21">
      <c r="A158" s="121">
        <v>22</v>
      </c>
      <c r="B158" s="102" t="s">
        <v>593</v>
      </c>
      <c r="C158" s="103">
        <v>18.7</v>
      </c>
      <c r="D158" s="121" t="s">
        <v>594</v>
      </c>
      <c r="E158" s="99"/>
      <c r="F158" s="99"/>
      <c r="G158" s="99"/>
      <c r="H158" s="99"/>
      <c r="I158" s="99"/>
      <c r="J158" s="99"/>
      <c r="K158" s="99"/>
      <c r="L158" s="99"/>
      <c r="M158" s="99"/>
      <c r="N158" s="99"/>
    </row>
    <row r="159" spans="1:14" s="50" customFormat="1" ht="21">
      <c r="A159" s="121">
        <v>23</v>
      </c>
      <c r="B159" s="102" t="s">
        <v>295</v>
      </c>
      <c r="C159" s="103">
        <v>52.8</v>
      </c>
      <c r="D159" s="121" t="s">
        <v>595</v>
      </c>
      <c r="E159" s="99"/>
      <c r="F159" s="99"/>
      <c r="G159" s="99"/>
      <c r="H159" s="99"/>
      <c r="I159" s="99"/>
      <c r="J159" s="99"/>
      <c r="K159" s="99"/>
      <c r="L159" s="99"/>
      <c r="M159" s="99"/>
      <c r="N159" s="99"/>
    </row>
    <row r="160" spans="1:14" s="50" customFormat="1" ht="21">
      <c r="A160" s="121">
        <v>24</v>
      </c>
      <c r="B160" s="102" t="s">
        <v>596</v>
      </c>
      <c r="C160" s="103">
        <v>174.7</v>
      </c>
      <c r="D160" s="121" t="s">
        <v>597</v>
      </c>
      <c r="E160" s="99"/>
      <c r="F160" s="99"/>
      <c r="G160" s="99"/>
      <c r="H160" s="99"/>
      <c r="I160" s="99"/>
      <c r="J160" s="99"/>
      <c r="K160" s="99"/>
      <c r="L160" s="99"/>
      <c r="M160" s="99"/>
      <c r="N160" s="99"/>
    </row>
    <row r="161" spans="1:14" s="50" customFormat="1" ht="21">
      <c r="A161" s="121">
        <v>25</v>
      </c>
      <c r="B161" s="102" t="s">
        <v>804</v>
      </c>
      <c r="C161" s="103">
        <v>54.5</v>
      </c>
      <c r="D161" s="121" t="s">
        <v>598</v>
      </c>
      <c r="E161" s="99"/>
      <c r="F161" s="99"/>
      <c r="G161" s="99"/>
      <c r="H161" s="99"/>
      <c r="I161" s="99"/>
      <c r="J161" s="99"/>
      <c r="K161" s="99"/>
      <c r="L161" s="99"/>
      <c r="M161" s="99"/>
      <c r="N161" s="99"/>
    </row>
    <row r="162" spans="1:14" s="50" customFormat="1" ht="21">
      <c r="A162" s="121">
        <v>26</v>
      </c>
      <c r="B162" s="102" t="s">
        <v>599</v>
      </c>
      <c r="C162" s="103">
        <v>7.2</v>
      </c>
      <c r="D162" s="121" t="s">
        <v>600</v>
      </c>
      <c r="E162" s="99"/>
      <c r="F162" s="99"/>
      <c r="G162" s="99"/>
      <c r="H162" s="99"/>
      <c r="I162" s="99"/>
      <c r="J162" s="99"/>
      <c r="K162" s="99"/>
      <c r="L162" s="99"/>
      <c r="M162" s="99"/>
      <c r="N162" s="99"/>
    </row>
    <row r="163" spans="1:14" s="50" customFormat="1" ht="21">
      <c r="A163" s="121">
        <v>27</v>
      </c>
      <c r="B163" s="102" t="s">
        <v>601</v>
      </c>
      <c r="C163" s="103">
        <v>38.3</v>
      </c>
      <c r="D163" s="121" t="s">
        <v>602</v>
      </c>
      <c r="E163" s="99"/>
      <c r="F163" s="99"/>
      <c r="G163" s="99"/>
      <c r="H163" s="99"/>
      <c r="I163" s="99"/>
      <c r="J163" s="99"/>
      <c r="K163" s="99"/>
      <c r="L163" s="99"/>
      <c r="M163" s="99"/>
      <c r="N163" s="99"/>
    </row>
    <row r="164" spans="1:14" s="50" customFormat="1" ht="21">
      <c r="A164" s="121">
        <v>28</v>
      </c>
      <c r="B164" s="102" t="s">
        <v>603</v>
      </c>
      <c r="C164" s="103">
        <v>22.1</v>
      </c>
      <c r="D164" s="121" t="s">
        <v>604</v>
      </c>
      <c r="E164" s="99"/>
      <c r="F164" s="117"/>
      <c r="G164" s="99"/>
      <c r="H164" s="99"/>
      <c r="I164" s="99"/>
      <c r="J164" s="99"/>
      <c r="K164" s="99"/>
      <c r="L164" s="99"/>
      <c r="M164" s="99"/>
      <c r="N164" s="99"/>
    </row>
    <row r="165" spans="1:14" s="50" customFormat="1" ht="21">
      <c r="A165" s="121">
        <v>29</v>
      </c>
      <c r="B165" s="115" t="s">
        <v>304</v>
      </c>
      <c r="C165" s="103">
        <v>40</v>
      </c>
      <c r="D165" s="122" t="s">
        <v>605</v>
      </c>
      <c r="E165" s="99"/>
      <c r="F165" s="99"/>
      <c r="G165" s="99"/>
      <c r="H165" s="99"/>
      <c r="I165" s="99"/>
      <c r="J165" s="99"/>
      <c r="K165" s="99"/>
      <c r="L165" s="99"/>
      <c r="M165" s="99"/>
      <c r="N165" s="99"/>
    </row>
    <row r="166" spans="1:14" s="50" customFormat="1" ht="21">
      <c r="A166" s="121">
        <v>30</v>
      </c>
      <c r="B166" s="126" t="s">
        <v>606</v>
      </c>
      <c r="C166" s="136">
        <v>9.7</v>
      </c>
      <c r="D166" s="121" t="s">
        <v>607</v>
      </c>
      <c r="E166" s="99"/>
      <c r="F166" s="99"/>
      <c r="G166" s="99"/>
      <c r="H166" s="99"/>
      <c r="I166" s="99"/>
      <c r="J166" s="99"/>
      <c r="K166" s="99"/>
      <c r="L166" s="99"/>
      <c r="M166" s="99"/>
      <c r="N166" s="99"/>
    </row>
    <row r="167" spans="1:14" s="50" customFormat="1" ht="21">
      <c r="A167" s="121">
        <v>31</v>
      </c>
      <c r="B167" s="126" t="s">
        <v>608</v>
      </c>
      <c r="C167" s="136">
        <v>10.1</v>
      </c>
      <c r="D167" s="121" t="s">
        <v>609</v>
      </c>
      <c r="E167" s="99"/>
      <c r="F167" s="99"/>
      <c r="G167" s="99"/>
      <c r="H167" s="99"/>
      <c r="I167" s="99"/>
      <c r="J167" s="99"/>
      <c r="K167" s="99"/>
      <c r="L167" s="99"/>
      <c r="M167" s="99"/>
      <c r="N167" s="99"/>
    </row>
    <row r="168" spans="1:14" s="50" customFormat="1" ht="21">
      <c r="A168" s="121">
        <v>32</v>
      </c>
      <c r="B168" s="126" t="s">
        <v>610</v>
      </c>
      <c r="C168" s="136">
        <v>16.5</v>
      </c>
      <c r="D168" s="121" t="s">
        <v>611</v>
      </c>
      <c r="E168" s="99"/>
      <c r="F168" s="99"/>
      <c r="G168" s="99"/>
      <c r="H168" s="99"/>
      <c r="I168" s="99"/>
      <c r="J168" s="99"/>
      <c r="K168" s="99"/>
      <c r="L168" s="99"/>
      <c r="M168" s="99"/>
      <c r="N168" s="99"/>
    </row>
    <row r="169" spans="1:14" s="50" customFormat="1" ht="21">
      <c r="A169" s="121">
        <v>33</v>
      </c>
      <c r="B169" s="102" t="s">
        <v>612</v>
      </c>
      <c r="C169" s="103">
        <v>47.5</v>
      </c>
      <c r="D169" s="121" t="s">
        <v>613</v>
      </c>
      <c r="E169" s="99"/>
      <c r="F169" s="99"/>
      <c r="G169" s="99"/>
      <c r="H169" s="99"/>
      <c r="I169" s="99"/>
      <c r="J169" s="99"/>
      <c r="K169" s="99"/>
      <c r="L169" s="99"/>
      <c r="M169" s="99"/>
      <c r="N169" s="99"/>
    </row>
    <row r="170" spans="1:14" s="50" customFormat="1" ht="21">
      <c r="A170" s="121">
        <v>34</v>
      </c>
      <c r="B170" s="102" t="s">
        <v>614</v>
      </c>
      <c r="C170" s="103">
        <v>9.3</v>
      </c>
      <c r="D170" s="121" t="s">
        <v>615</v>
      </c>
      <c r="E170" s="99"/>
      <c r="F170" s="99"/>
      <c r="G170" s="99"/>
      <c r="H170" s="99"/>
      <c r="I170" s="99"/>
      <c r="J170" s="99"/>
      <c r="K170" s="99"/>
      <c r="L170" s="99"/>
      <c r="M170" s="99"/>
      <c r="N170" s="99"/>
    </row>
    <row r="171" spans="1:14" s="50" customFormat="1" ht="21">
      <c r="A171" s="121">
        <v>35</v>
      </c>
      <c r="B171" s="102" t="s">
        <v>616</v>
      </c>
      <c r="C171" s="103">
        <v>38.5</v>
      </c>
      <c r="D171" s="121" t="s">
        <v>617</v>
      </c>
      <c r="E171" s="99"/>
      <c r="F171" s="99"/>
      <c r="G171" s="99"/>
      <c r="H171" s="99"/>
      <c r="I171" s="99"/>
      <c r="J171" s="99"/>
      <c r="K171" s="99"/>
      <c r="L171" s="99"/>
      <c r="M171" s="99"/>
      <c r="N171" s="99"/>
    </row>
    <row r="172" spans="1:14" s="50" customFormat="1" ht="21">
      <c r="A172" s="121">
        <v>36</v>
      </c>
      <c r="B172" s="102" t="s">
        <v>618</v>
      </c>
      <c r="C172" s="103">
        <v>8.5</v>
      </c>
      <c r="D172" s="121" t="s">
        <v>619</v>
      </c>
      <c r="E172" s="99"/>
      <c r="F172" s="99"/>
      <c r="G172" s="99"/>
      <c r="H172" s="99"/>
      <c r="I172" s="99"/>
      <c r="J172" s="99"/>
      <c r="K172" s="99"/>
      <c r="L172" s="99"/>
      <c r="M172" s="99"/>
      <c r="N172" s="99"/>
    </row>
    <row r="173" spans="1:14" s="50" customFormat="1" ht="21">
      <c r="A173" s="121">
        <v>37</v>
      </c>
      <c r="B173" s="102" t="s">
        <v>620</v>
      </c>
      <c r="C173" s="103">
        <v>50.1</v>
      </c>
      <c r="D173" s="121" t="s">
        <v>621</v>
      </c>
      <c r="E173" s="99"/>
      <c r="F173" s="99"/>
      <c r="G173" s="99"/>
      <c r="H173" s="99"/>
      <c r="I173" s="99"/>
      <c r="J173" s="99"/>
      <c r="K173" s="99"/>
      <c r="L173" s="99"/>
      <c r="M173" s="99"/>
      <c r="N173" s="99"/>
    </row>
    <row r="174" spans="1:14" s="50" customFormat="1" ht="21">
      <c r="A174" s="121">
        <v>38</v>
      </c>
      <c r="B174" s="102" t="s">
        <v>622</v>
      </c>
      <c r="C174" s="103">
        <v>42.1</v>
      </c>
      <c r="D174" s="121" t="s">
        <v>623</v>
      </c>
      <c r="E174" s="99"/>
      <c r="F174" s="99"/>
      <c r="G174" s="99"/>
      <c r="H174" s="99"/>
      <c r="I174" s="99"/>
      <c r="J174" s="99"/>
      <c r="K174" s="99"/>
      <c r="L174" s="99"/>
      <c r="M174" s="99"/>
      <c r="N174" s="99"/>
    </row>
    <row r="175" spans="1:14" s="50" customFormat="1" ht="21">
      <c r="A175" s="121">
        <v>39</v>
      </c>
      <c r="B175" s="102" t="s">
        <v>805</v>
      </c>
      <c r="C175" s="103">
        <v>531.8</v>
      </c>
      <c r="D175" s="121" t="s">
        <v>624</v>
      </c>
      <c r="E175" s="99"/>
      <c r="F175" s="99"/>
      <c r="G175" s="99"/>
      <c r="H175" s="99"/>
      <c r="I175" s="99"/>
      <c r="J175" s="99"/>
      <c r="K175" s="99"/>
      <c r="L175" s="99"/>
      <c r="M175" s="99"/>
      <c r="N175" s="99"/>
    </row>
    <row r="176" spans="1:14" s="50" customFormat="1" ht="21">
      <c r="A176" s="121">
        <v>40</v>
      </c>
      <c r="B176" s="102" t="s">
        <v>625</v>
      </c>
      <c r="C176" s="103">
        <v>29.6</v>
      </c>
      <c r="D176" s="121" t="s">
        <v>626</v>
      </c>
      <c r="E176" s="99"/>
      <c r="F176" s="99"/>
      <c r="G176" s="99"/>
      <c r="H176" s="99"/>
      <c r="I176" s="99"/>
      <c r="J176" s="99"/>
      <c r="K176" s="99"/>
      <c r="L176" s="99"/>
      <c r="M176" s="99"/>
      <c r="N176" s="99"/>
    </row>
    <row r="177" spans="1:14" s="50" customFormat="1" ht="21">
      <c r="A177" s="121">
        <v>41</v>
      </c>
      <c r="B177" s="102" t="s">
        <v>627</v>
      </c>
      <c r="C177" s="103">
        <v>77.2</v>
      </c>
      <c r="D177" s="121" t="s">
        <v>628</v>
      </c>
      <c r="E177" s="99"/>
      <c r="F177" s="99"/>
      <c r="G177" s="99"/>
      <c r="H177" s="99"/>
      <c r="I177" s="99"/>
      <c r="J177" s="99"/>
      <c r="K177" s="99"/>
      <c r="L177" s="99"/>
      <c r="M177" s="99"/>
      <c r="N177" s="99"/>
    </row>
    <row r="178" spans="1:14" s="50" customFormat="1" ht="21">
      <c r="A178" s="121">
        <v>42</v>
      </c>
      <c r="B178" s="102" t="s">
        <v>629</v>
      </c>
      <c r="C178" s="103">
        <v>31.9</v>
      </c>
      <c r="D178" s="121" t="s">
        <v>630</v>
      </c>
      <c r="E178" s="99"/>
      <c r="F178" s="99"/>
      <c r="G178" s="99"/>
      <c r="H178" s="99"/>
      <c r="I178" s="99"/>
      <c r="J178" s="99"/>
      <c r="K178" s="99"/>
      <c r="L178" s="99"/>
      <c r="M178" s="99"/>
      <c r="N178" s="99"/>
    </row>
    <row r="179" spans="1:14" s="50" customFormat="1" ht="21">
      <c r="A179" s="121">
        <v>43</v>
      </c>
      <c r="B179" s="102" t="s">
        <v>631</v>
      </c>
      <c r="C179" s="103">
        <v>14.5</v>
      </c>
      <c r="D179" s="121" t="s">
        <v>632</v>
      </c>
      <c r="E179" s="99"/>
      <c r="F179" s="99"/>
      <c r="G179" s="99"/>
      <c r="H179" s="99"/>
      <c r="I179" s="99"/>
      <c r="J179" s="99"/>
      <c r="K179" s="99"/>
      <c r="L179" s="99"/>
      <c r="M179" s="99"/>
      <c r="N179" s="99"/>
    </row>
    <row r="180" spans="1:14" s="50" customFormat="1" ht="21">
      <c r="A180" s="121">
        <v>44</v>
      </c>
      <c r="B180" s="102" t="s">
        <v>633</v>
      </c>
      <c r="C180" s="103">
        <v>29.4</v>
      </c>
      <c r="D180" s="121" t="s">
        <v>634</v>
      </c>
      <c r="E180" s="99"/>
      <c r="F180" s="99"/>
      <c r="G180" s="99"/>
      <c r="H180" s="99"/>
      <c r="I180" s="99"/>
      <c r="J180" s="99"/>
      <c r="K180" s="99"/>
      <c r="L180" s="99"/>
      <c r="M180" s="99"/>
      <c r="N180" s="99"/>
    </row>
    <row r="181" spans="1:14" s="50" customFormat="1" ht="21">
      <c r="A181" s="121">
        <v>45</v>
      </c>
      <c r="B181" s="102" t="s">
        <v>635</v>
      </c>
      <c r="C181" s="103">
        <v>64.6</v>
      </c>
      <c r="D181" s="121" t="s">
        <v>636</v>
      </c>
      <c r="E181" s="99"/>
      <c r="F181" s="99"/>
      <c r="G181" s="99"/>
      <c r="H181" s="99"/>
      <c r="I181" s="99"/>
      <c r="J181" s="99"/>
      <c r="K181" s="99"/>
      <c r="L181" s="99"/>
      <c r="M181" s="99"/>
      <c r="N181" s="99"/>
    </row>
    <row r="182" spans="1:14" s="50" customFormat="1" ht="21">
      <c r="A182" s="121">
        <v>46</v>
      </c>
      <c r="B182" s="102" t="s">
        <v>806</v>
      </c>
      <c r="C182" s="103">
        <v>15.8</v>
      </c>
      <c r="D182" s="121" t="s">
        <v>637</v>
      </c>
      <c r="E182" s="99"/>
      <c r="F182" s="99"/>
      <c r="G182" s="99"/>
      <c r="H182" s="99"/>
      <c r="I182" s="99"/>
      <c r="J182" s="99"/>
      <c r="K182" s="99"/>
      <c r="L182" s="99"/>
      <c r="M182" s="99"/>
      <c r="N182" s="99"/>
    </row>
    <row r="183" spans="1:14" s="50" customFormat="1" ht="21">
      <c r="A183" s="121">
        <v>47</v>
      </c>
      <c r="B183" s="102" t="s">
        <v>638</v>
      </c>
      <c r="C183" s="103">
        <v>50.9</v>
      </c>
      <c r="D183" s="121" t="s">
        <v>639</v>
      </c>
      <c r="E183" s="99"/>
      <c r="F183" s="99"/>
      <c r="G183" s="99"/>
      <c r="H183" s="99"/>
      <c r="I183" s="99"/>
      <c r="J183" s="99"/>
      <c r="K183" s="99"/>
      <c r="L183" s="99"/>
      <c r="M183" s="99"/>
      <c r="N183" s="99"/>
    </row>
    <row r="184" spans="1:14" s="50" customFormat="1" ht="21">
      <c r="A184" s="121">
        <v>48</v>
      </c>
      <c r="B184" s="102" t="s">
        <v>640</v>
      </c>
      <c r="C184" s="103">
        <v>12.5</v>
      </c>
      <c r="D184" s="121" t="s">
        <v>643</v>
      </c>
      <c r="E184" s="99"/>
      <c r="F184" s="99"/>
      <c r="G184" s="99"/>
      <c r="H184" s="99"/>
      <c r="I184" s="99"/>
      <c r="J184" s="99"/>
      <c r="K184" s="99"/>
      <c r="L184" s="99"/>
      <c r="M184" s="99"/>
      <c r="N184" s="99"/>
    </row>
    <row r="185" spans="1:14" s="50" customFormat="1" ht="21">
      <c r="A185" s="121">
        <v>49</v>
      </c>
      <c r="B185" s="102" t="s">
        <v>641</v>
      </c>
      <c r="C185" s="103">
        <v>70</v>
      </c>
      <c r="D185" s="121" t="s">
        <v>644</v>
      </c>
      <c r="E185" s="99"/>
      <c r="F185" s="99"/>
      <c r="G185" s="99"/>
      <c r="H185" s="99"/>
      <c r="I185" s="99"/>
      <c r="J185" s="99"/>
      <c r="K185" s="99"/>
      <c r="L185" s="99"/>
      <c r="M185" s="99"/>
      <c r="N185" s="99"/>
    </row>
    <row r="186" spans="1:14" s="44" customFormat="1" ht="21">
      <c r="A186" s="109"/>
      <c r="B186" s="119"/>
      <c r="C186" s="139">
        <f>SUM(C158:C185)</f>
        <v>1568.8000000000002</v>
      </c>
      <c r="D186" s="109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</row>
    <row r="187" spans="1:14" s="50" customFormat="1" ht="21">
      <c r="A187" s="97"/>
      <c r="B187" s="166" t="s">
        <v>790</v>
      </c>
      <c r="C187" s="166"/>
      <c r="D187" s="98"/>
      <c r="E187" s="99"/>
      <c r="F187" s="99"/>
      <c r="G187" s="99"/>
      <c r="H187" s="99"/>
      <c r="I187" s="99"/>
      <c r="J187" s="99"/>
      <c r="K187" s="99"/>
      <c r="L187" s="99"/>
      <c r="M187" s="99"/>
      <c r="N187" s="99"/>
    </row>
    <row r="188" spans="1:14" s="50" customFormat="1" ht="21">
      <c r="A188" s="100" t="s">
        <v>3</v>
      </c>
      <c r="B188" s="100" t="s">
        <v>260</v>
      </c>
      <c r="C188" s="100" t="s">
        <v>234</v>
      </c>
      <c r="D188" s="100" t="s">
        <v>235</v>
      </c>
      <c r="E188" s="99"/>
      <c r="F188" s="99"/>
      <c r="G188" s="99"/>
      <c r="H188" s="99"/>
      <c r="I188" s="99"/>
      <c r="J188" s="99"/>
      <c r="K188" s="99"/>
      <c r="L188" s="99"/>
      <c r="M188" s="99"/>
      <c r="N188" s="99"/>
    </row>
    <row r="189" spans="1:14" s="50" customFormat="1" ht="21">
      <c r="A189" s="121">
        <v>50</v>
      </c>
      <c r="B189" s="102" t="s">
        <v>642</v>
      </c>
      <c r="C189" s="103">
        <v>36.2</v>
      </c>
      <c r="D189" s="121" t="s">
        <v>645</v>
      </c>
      <c r="E189" s="99"/>
      <c r="F189" s="99"/>
      <c r="G189" s="99"/>
      <c r="H189" s="99"/>
      <c r="I189" s="99"/>
      <c r="J189" s="99"/>
      <c r="K189" s="99"/>
      <c r="L189" s="99"/>
      <c r="M189" s="99"/>
      <c r="N189" s="99"/>
    </row>
    <row r="190" spans="1:14" s="50" customFormat="1" ht="21">
      <c r="A190" s="121">
        <v>51</v>
      </c>
      <c r="B190" s="102" t="s">
        <v>646</v>
      </c>
      <c r="C190" s="103">
        <v>42.4</v>
      </c>
      <c r="D190" s="121" t="s">
        <v>647</v>
      </c>
      <c r="E190" s="99"/>
      <c r="F190" s="99"/>
      <c r="G190" s="99"/>
      <c r="H190" s="99"/>
      <c r="I190" s="99"/>
      <c r="J190" s="99"/>
      <c r="K190" s="99"/>
      <c r="L190" s="99"/>
      <c r="M190" s="99"/>
      <c r="N190" s="99"/>
    </row>
    <row r="191" spans="1:14" s="50" customFormat="1" ht="21">
      <c r="A191" s="121">
        <v>52</v>
      </c>
      <c r="B191" s="102" t="s">
        <v>648</v>
      </c>
      <c r="C191" s="103">
        <v>22.3</v>
      </c>
      <c r="D191" s="121" t="s">
        <v>649</v>
      </c>
      <c r="E191" s="99"/>
      <c r="F191" s="99"/>
      <c r="G191" s="99"/>
      <c r="H191" s="99"/>
      <c r="I191" s="99"/>
      <c r="J191" s="99"/>
      <c r="K191" s="99"/>
      <c r="L191" s="99"/>
      <c r="M191" s="99"/>
      <c r="N191" s="99"/>
    </row>
    <row r="192" spans="1:14" s="50" customFormat="1" ht="21">
      <c r="A192" s="121">
        <v>53</v>
      </c>
      <c r="B192" s="102" t="s">
        <v>650</v>
      </c>
      <c r="C192" s="103">
        <v>38.5</v>
      </c>
      <c r="D192" s="121" t="s">
        <v>651</v>
      </c>
      <c r="E192" s="99"/>
      <c r="F192" s="99"/>
      <c r="G192" s="99"/>
      <c r="H192" s="99"/>
      <c r="I192" s="99"/>
      <c r="J192" s="99"/>
      <c r="K192" s="99"/>
      <c r="L192" s="99"/>
      <c r="M192" s="99"/>
      <c r="N192" s="99"/>
    </row>
    <row r="193" spans="1:14" s="50" customFormat="1" ht="21">
      <c r="A193" s="121">
        <v>54</v>
      </c>
      <c r="B193" s="102" t="s">
        <v>652</v>
      </c>
      <c r="C193" s="103">
        <v>17.5</v>
      </c>
      <c r="D193" s="121" t="s">
        <v>653</v>
      </c>
      <c r="E193" s="99"/>
      <c r="F193" s="99"/>
      <c r="G193" s="99"/>
      <c r="H193" s="99"/>
      <c r="I193" s="99"/>
      <c r="J193" s="99"/>
      <c r="K193" s="99"/>
      <c r="L193" s="99"/>
      <c r="M193" s="99"/>
      <c r="N193" s="99"/>
    </row>
    <row r="194" spans="1:14" s="50" customFormat="1" ht="21">
      <c r="A194" s="121">
        <v>55</v>
      </c>
      <c r="B194" s="126" t="s">
        <v>654</v>
      </c>
      <c r="C194" s="136">
        <v>14.8</v>
      </c>
      <c r="D194" s="121" t="s">
        <v>655</v>
      </c>
      <c r="E194" s="99"/>
      <c r="F194" s="99"/>
      <c r="G194" s="99"/>
      <c r="H194" s="99"/>
      <c r="I194" s="99"/>
      <c r="J194" s="99"/>
      <c r="K194" s="99"/>
      <c r="L194" s="99"/>
      <c r="M194" s="99"/>
      <c r="N194" s="99"/>
    </row>
    <row r="195" spans="1:14" s="50" customFormat="1" ht="21">
      <c r="A195" s="121">
        <v>56</v>
      </c>
      <c r="B195" s="126" t="s">
        <v>656</v>
      </c>
      <c r="C195" s="136">
        <v>18.5</v>
      </c>
      <c r="D195" s="121" t="s">
        <v>657</v>
      </c>
      <c r="E195" s="99"/>
      <c r="F195" s="99"/>
      <c r="G195" s="99"/>
      <c r="H195" s="99"/>
      <c r="I195" s="99"/>
      <c r="J195" s="99"/>
      <c r="K195" s="99"/>
      <c r="L195" s="99"/>
      <c r="M195" s="99"/>
      <c r="N195" s="99"/>
    </row>
    <row r="196" spans="1:14" s="50" customFormat="1" ht="21">
      <c r="A196" s="121">
        <v>57</v>
      </c>
      <c r="B196" s="126" t="s">
        <v>658</v>
      </c>
      <c r="C196" s="136">
        <v>35.3</v>
      </c>
      <c r="D196" s="121" t="s">
        <v>659</v>
      </c>
      <c r="E196" s="99"/>
      <c r="F196" s="99"/>
      <c r="G196" s="99"/>
      <c r="H196" s="99"/>
      <c r="I196" s="99"/>
      <c r="J196" s="99"/>
      <c r="K196" s="99"/>
      <c r="L196" s="99"/>
      <c r="M196" s="99"/>
      <c r="N196" s="99"/>
    </row>
    <row r="197" spans="1:14" s="50" customFormat="1" ht="21">
      <c r="A197" s="121">
        <v>58</v>
      </c>
      <c r="B197" s="102" t="s">
        <v>660</v>
      </c>
      <c r="C197" s="103">
        <v>3.1</v>
      </c>
      <c r="D197" s="121" t="s">
        <v>661</v>
      </c>
      <c r="E197" s="99"/>
      <c r="F197" s="99"/>
      <c r="G197" s="99"/>
      <c r="H197" s="99"/>
      <c r="I197" s="99"/>
      <c r="J197" s="99"/>
      <c r="K197" s="99"/>
      <c r="L197" s="99"/>
      <c r="M197" s="99"/>
      <c r="N197" s="99"/>
    </row>
    <row r="198" spans="1:14" s="50" customFormat="1" ht="21">
      <c r="A198" s="121">
        <v>59</v>
      </c>
      <c r="B198" s="115" t="s">
        <v>662</v>
      </c>
      <c r="C198" s="103">
        <v>17.4</v>
      </c>
      <c r="D198" s="122" t="s">
        <v>663</v>
      </c>
      <c r="E198" s="99"/>
      <c r="F198" s="99"/>
      <c r="G198" s="99"/>
      <c r="H198" s="99"/>
      <c r="I198" s="99"/>
      <c r="J198" s="99"/>
      <c r="K198" s="99"/>
      <c r="L198" s="99"/>
      <c r="M198" s="99"/>
      <c r="N198" s="99"/>
    </row>
    <row r="199" spans="1:14" s="50" customFormat="1" ht="21">
      <c r="A199" s="121">
        <v>60</v>
      </c>
      <c r="B199" s="115" t="s">
        <v>826</v>
      </c>
      <c r="C199" s="103">
        <v>33.9</v>
      </c>
      <c r="D199" s="122" t="s">
        <v>827</v>
      </c>
      <c r="E199" s="99"/>
      <c r="F199" s="99"/>
      <c r="G199" s="99"/>
      <c r="H199" s="99"/>
      <c r="I199" s="99"/>
      <c r="J199" s="99"/>
      <c r="K199" s="99"/>
      <c r="L199" s="99"/>
      <c r="M199" s="99"/>
      <c r="N199" s="99"/>
    </row>
    <row r="200" spans="1:14" s="50" customFormat="1" ht="21">
      <c r="A200" s="121">
        <v>61</v>
      </c>
      <c r="B200" s="102" t="s">
        <v>807</v>
      </c>
      <c r="C200" s="103">
        <v>120.8</v>
      </c>
      <c r="D200" s="121" t="s">
        <v>664</v>
      </c>
      <c r="E200" s="99"/>
      <c r="F200" s="99"/>
      <c r="G200" s="99"/>
      <c r="H200" s="99"/>
      <c r="I200" s="99"/>
      <c r="J200" s="99"/>
      <c r="K200" s="99"/>
      <c r="L200" s="99"/>
      <c r="M200" s="99"/>
      <c r="N200" s="99"/>
    </row>
    <row r="201" spans="1:14" s="50" customFormat="1" ht="21">
      <c r="A201" s="121">
        <v>62</v>
      </c>
      <c r="B201" s="102" t="s">
        <v>665</v>
      </c>
      <c r="C201" s="103">
        <v>96.3</v>
      </c>
      <c r="D201" s="121" t="s">
        <v>666</v>
      </c>
      <c r="E201" s="99"/>
      <c r="F201" s="99"/>
      <c r="G201" s="99"/>
      <c r="H201" s="99"/>
      <c r="I201" s="99"/>
      <c r="J201" s="99"/>
      <c r="K201" s="99"/>
      <c r="L201" s="99"/>
      <c r="M201" s="99"/>
      <c r="N201" s="99"/>
    </row>
    <row r="202" spans="1:14" s="50" customFormat="1" ht="21">
      <c r="A202" s="121">
        <v>63</v>
      </c>
      <c r="B202" s="102" t="s">
        <v>667</v>
      </c>
      <c r="C202" s="103">
        <v>61.5</v>
      </c>
      <c r="D202" s="121" t="s">
        <v>669</v>
      </c>
      <c r="E202" s="99"/>
      <c r="F202" s="99"/>
      <c r="G202" s="99"/>
      <c r="H202" s="99"/>
      <c r="I202" s="99"/>
      <c r="J202" s="99"/>
      <c r="K202" s="99"/>
      <c r="L202" s="99"/>
      <c r="M202" s="99"/>
      <c r="N202" s="99"/>
    </row>
    <row r="203" spans="1:14" s="50" customFormat="1" ht="21">
      <c r="A203" s="121">
        <v>64</v>
      </c>
      <c r="B203" s="102" t="s">
        <v>668</v>
      </c>
      <c r="C203" s="103">
        <v>24.3</v>
      </c>
      <c r="D203" s="121" t="s">
        <v>670</v>
      </c>
      <c r="E203" s="99"/>
      <c r="F203" s="99"/>
      <c r="G203" s="99"/>
      <c r="H203" s="99"/>
      <c r="I203" s="99"/>
      <c r="J203" s="99"/>
      <c r="K203" s="99"/>
      <c r="L203" s="99"/>
      <c r="M203" s="99"/>
      <c r="N203" s="99"/>
    </row>
    <row r="204" spans="1:14" s="50" customFormat="1" ht="21">
      <c r="A204" s="121">
        <v>65</v>
      </c>
      <c r="B204" s="102" t="s">
        <v>671</v>
      </c>
      <c r="C204" s="103">
        <v>53.1</v>
      </c>
      <c r="D204" s="121" t="s">
        <v>672</v>
      </c>
      <c r="E204" s="99"/>
      <c r="F204" s="99"/>
      <c r="G204" s="99"/>
      <c r="H204" s="99"/>
      <c r="I204" s="99"/>
      <c r="J204" s="99"/>
      <c r="K204" s="99"/>
      <c r="L204" s="99"/>
      <c r="M204" s="99"/>
      <c r="N204" s="99"/>
    </row>
    <row r="205" spans="1:14" s="50" customFormat="1" ht="21">
      <c r="A205" s="121">
        <v>66</v>
      </c>
      <c r="B205" s="102" t="s">
        <v>673</v>
      </c>
      <c r="C205" s="103">
        <v>96</v>
      </c>
      <c r="D205" s="121" t="s">
        <v>674</v>
      </c>
      <c r="E205" s="99"/>
      <c r="F205" s="99"/>
      <c r="G205" s="99"/>
      <c r="H205" s="99"/>
      <c r="I205" s="99"/>
      <c r="J205" s="99"/>
      <c r="K205" s="99"/>
      <c r="L205" s="99"/>
      <c r="M205" s="99"/>
      <c r="N205" s="99"/>
    </row>
    <row r="206" spans="1:14" s="50" customFormat="1" ht="21">
      <c r="A206" s="121">
        <v>67</v>
      </c>
      <c r="B206" s="102" t="s">
        <v>675</v>
      </c>
      <c r="C206" s="103">
        <v>50.3</v>
      </c>
      <c r="D206" s="121" t="s">
        <v>676</v>
      </c>
      <c r="E206" s="99"/>
      <c r="F206" s="99"/>
      <c r="G206" s="99"/>
      <c r="H206" s="99"/>
      <c r="I206" s="99"/>
      <c r="J206" s="99"/>
      <c r="K206" s="99"/>
      <c r="L206" s="99"/>
      <c r="M206" s="99"/>
      <c r="N206" s="99"/>
    </row>
    <row r="207" spans="1:14" s="50" customFormat="1" ht="21">
      <c r="A207" s="121">
        <v>68</v>
      </c>
      <c r="B207" s="102" t="s">
        <v>677</v>
      </c>
      <c r="C207" s="103">
        <v>80</v>
      </c>
      <c r="D207" s="121" t="s">
        <v>678</v>
      </c>
      <c r="E207" s="99"/>
      <c r="F207" s="99"/>
      <c r="G207" s="99"/>
      <c r="H207" s="99"/>
      <c r="I207" s="99"/>
      <c r="J207" s="99"/>
      <c r="K207" s="99"/>
      <c r="L207" s="99"/>
      <c r="M207" s="99"/>
      <c r="N207" s="99"/>
    </row>
    <row r="208" spans="1:14" s="50" customFormat="1" ht="21">
      <c r="A208" s="121">
        <v>69</v>
      </c>
      <c r="B208" s="102" t="s">
        <v>679</v>
      </c>
      <c r="C208" s="103">
        <v>17.8</v>
      </c>
      <c r="D208" s="121" t="s">
        <v>680</v>
      </c>
      <c r="E208" s="99"/>
      <c r="F208" s="99"/>
      <c r="G208" s="99"/>
      <c r="H208" s="99"/>
      <c r="I208" s="99"/>
      <c r="J208" s="99"/>
      <c r="K208" s="99"/>
      <c r="L208" s="99"/>
      <c r="M208" s="99"/>
      <c r="N208" s="99"/>
    </row>
    <row r="209" spans="1:14" s="50" customFormat="1" ht="21">
      <c r="A209" s="121">
        <v>70</v>
      </c>
      <c r="B209" s="102" t="s">
        <v>808</v>
      </c>
      <c r="C209" s="103">
        <v>68.6</v>
      </c>
      <c r="D209" s="121" t="s">
        <v>681</v>
      </c>
      <c r="E209" s="99"/>
      <c r="F209" s="99"/>
      <c r="G209" s="99"/>
      <c r="H209" s="99"/>
      <c r="I209" s="99"/>
      <c r="J209" s="99"/>
      <c r="K209" s="99"/>
      <c r="L209" s="99"/>
      <c r="M209" s="99"/>
      <c r="N209" s="99"/>
    </row>
    <row r="210" spans="1:14" s="50" customFormat="1" ht="21">
      <c r="A210" s="121">
        <v>71</v>
      </c>
      <c r="B210" s="102" t="s">
        <v>682</v>
      </c>
      <c r="C210" s="103">
        <v>126.2</v>
      </c>
      <c r="D210" s="121" t="s">
        <v>683</v>
      </c>
      <c r="E210" s="99"/>
      <c r="F210" s="99"/>
      <c r="G210" s="99"/>
      <c r="H210" s="99"/>
      <c r="I210" s="99"/>
      <c r="J210" s="99"/>
      <c r="K210" s="99"/>
      <c r="L210" s="99"/>
      <c r="M210" s="99"/>
      <c r="N210" s="99"/>
    </row>
    <row r="211" spans="1:14" s="50" customFormat="1" ht="21">
      <c r="A211" s="121">
        <v>72</v>
      </c>
      <c r="B211" s="102" t="s">
        <v>684</v>
      </c>
      <c r="C211" s="103">
        <v>36.6</v>
      </c>
      <c r="D211" s="121" t="s">
        <v>685</v>
      </c>
      <c r="E211" s="99"/>
      <c r="F211" s="99"/>
      <c r="G211" s="99"/>
      <c r="H211" s="99"/>
      <c r="I211" s="99"/>
      <c r="J211" s="99"/>
      <c r="K211" s="99"/>
      <c r="L211" s="99"/>
      <c r="M211" s="99"/>
      <c r="N211" s="99"/>
    </row>
    <row r="212" spans="1:14" s="50" customFormat="1" ht="21">
      <c r="A212" s="121">
        <v>73</v>
      </c>
      <c r="B212" s="102" t="s">
        <v>686</v>
      </c>
      <c r="C212" s="103">
        <v>38.2</v>
      </c>
      <c r="D212" s="121" t="s">
        <v>687</v>
      </c>
      <c r="E212" s="99"/>
      <c r="F212" s="99"/>
      <c r="G212" s="99"/>
      <c r="H212" s="99"/>
      <c r="I212" s="99"/>
      <c r="J212" s="99"/>
      <c r="K212" s="99"/>
      <c r="L212" s="99"/>
      <c r="M212" s="99"/>
      <c r="N212" s="99"/>
    </row>
    <row r="213" spans="1:14" s="50" customFormat="1" ht="21">
      <c r="A213" s="121">
        <v>74</v>
      </c>
      <c r="B213" s="102" t="s">
        <v>688</v>
      </c>
      <c r="C213" s="103">
        <v>48.3</v>
      </c>
      <c r="D213" s="121" t="s">
        <v>689</v>
      </c>
      <c r="E213" s="99"/>
      <c r="F213" s="99"/>
      <c r="G213" s="99"/>
      <c r="H213" s="99"/>
      <c r="I213" s="99"/>
      <c r="J213" s="99"/>
      <c r="K213" s="99"/>
      <c r="L213" s="99"/>
      <c r="M213" s="99"/>
      <c r="N213" s="99"/>
    </row>
    <row r="214" spans="1:14" s="50" customFormat="1" ht="21">
      <c r="A214" s="121">
        <v>75</v>
      </c>
      <c r="B214" s="102" t="s">
        <v>690</v>
      </c>
      <c r="C214" s="103">
        <v>131.6</v>
      </c>
      <c r="D214" s="121" t="s">
        <v>691</v>
      </c>
      <c r="E214" s="99"/>
      <c r="F214" s="99"/>
      <c r="G214" s="99"/>
      <c r="H214" s="99"/>
      <c r="I214" s="99"/>
      <c r="J214" s="99"/>
      <c r="K214" s="99"/>
      <c r="L214" s="99"/>
      <c r="M214" s="99"/>
      <c r="N214" s="99"/>
    </row>
    <row r="215" spans="1:14" s="50" customFormat="1" ht="21">
      <c r="A215" s="121">
        <v>76</v>
      </c>
      <c r="B215" s="102" t="s">
        <v>692</v>
      </c>
      <c r="C215" s="103">
        <v>52.8</v>
      </c>
      <c r="D215" s="121" t="s">
        <v>693</v>
      </c>
      <c r="E215" s="99"/>
      <c r="F215" s="99"/>
      <c r="G215" s="99"/>
      <c r="H215" s="99"/>
      <c r="I215" s="99"/>
      <c r="J215" s="99"/>
      <c r="K215" s="99"/>
      <c r="L215" s="99"/>
      <c r="M215" s="99"/>
      <c r="N215" s="99"/>
    </row>
    <row r="216" spans="1:14" s="50" customFormat="1" ht="21">
      <c r="A216" s="121">
        <v>77</v>
      </c>
      <c r="B216" s="102" t="s">
        <v>694</v>
      </c>
      <c r="C216" s="103">
        <v>21.8</v>
      </c>
      <c r="D216" s="121" t="s">
        <v>695</v>
      </c>
      <c r="E216" s="99"/>
      <c r="F216" s="99"/>
      <c r="G216" s="99"/>
      <c r="H216" s="99"/>
      <c r="I216" s="99"/>
      <c r="J216" s="99"/>
      <c r="K216" s="99"/>
      <c r="L216" s="99"/>
      <c r="M216" s="99"/>
      <c r="N216" s="99"/>
    </row>
    <row r="217" spans="1:14" s="50" customFormat="1" ht="21">
      <c r="A217" s="109"/>
      <c r="B217" s="119"/>
      <c r="C217" s="139">
        <f>SUM(C189:C216)</f>
        <v>1404.0999999999997</v>
      </c>
      <c r="D217" s="109"/>
      <c r="E217" s="99"/>
      <c r="F217" s="99"/>
      <c r="G217" s="99"/>
      <c r="H217" s="99"/>
      <c r="I217" s="99"/>
      <c r="J217" s="99"/>
      <c r="K217" s="99"/>
      <c r="L217" s="99"/>
      <c r="M217" s="99"/>
      <c r="N217" s="99"/>
    </row>
    <row r="218" spans="1:14" s="50" customFormat="1" ht="21">
      <c r="A218" s="97"/>
      <c r="B218" s="166" t="s">
        <v>790</v>
      </c>
      <c r="C218" s="166"/>
      <c r="D218" s="98"/>
      <c r="E218" s="99"/>
      <c r="F218" s="99"/>
      <c r="G218" s="99"/>
      <c r="H218" s="99"/>
      <c r="I218" s="99"/>
      <c r="J218" s="99"/>
      <c r="K218" s="99"/>
      <c r="L218" s="99"/>
      <c r="M218" s="99"/>
      <c r="N218" s="99"/>
    </row>
    <row r="219" spans="1:14" s="50" customFormat="1" ht="21">
      <c r="A219" s="100" t="s">
        <v>3</v>
      </c>
      <c r="B219" s="100" t="s">
        <v>260</v>
      </c>
      <c r="C219" s="100" t="s">
        <v>234</v>
      </c>
      <c r="D219" s="100" t="s">
        <v>235</v>
      </c>
      <c r="E219" s="99"/>
      <c r="F219" s="99"/>
      <c r="G219" s="99"/>
      <c r="H219" s="99"/>
      <c r="I219" s="99"/>
      <c r="J219" s="99"/>
      <c r="K219" s="99"/>
      <c r="L219" s="99"/>
      <c r="M219" s="99"/>
      <c r="N219" s="99"/>
    </row>
    <row r="220" spans="1:14" s="50" customFormat="1" ht="21">
      <c r="A220" s="121">
        <v>78</v>
      </c>
      <c r="B220" s="102" t="s">
        <v>696</v>
      </c>
      <c r="C220" s="103">
        <v>75.4</v>
      </c>
      <c r="D220" s="121" t="s">
        <v>697</v>
      </c>
      <c r="E220" s="99"/>
      <c r="F220" s="99"/>
      <c r="G220" s="99"/>
      <c r="H220" s="99"/>
      <c r="I220" s="99"/>
      <c r="J220" s="99"/>
      <c r="K220" s="99"/>
      <c r="L220" s="99"/>
      <c r="M220" s="99"/>
      <c r="N220" s="99"/>
    </row>
    <row r="221" spans="1:14" s="50" customFormat="1" ht="21">
      <c r="A221" s="121">
        <v>79</v>
      </c>
      <c r="B221" s="102" t="s">
        <v>698</v>
      </c>
      <c r="C221" s="103">
        <v>36.6</v>
      </c>
      <c r="D221" s="121" t="s">
        <v>699</v>
      </c>
      <c r="E221" s="99"/>
      <c r="F221" s="99"/>
      <c r="G221" s="99"/>
      <c r="H221" s="99"/>
      <c r="I221" s="99"/>
      <c r="J221" s="99"/>
      <c r="K221" s="99"/>
      <c r="L221" s="99"/>
      <c r="M221" s="99"/>
      <c r="N221" s="99"/>
    </row>
    <row r="222" spans="1:14" s="50" customFormat="1" ht="21">
      <c r="A222" s="121">
        <v>80</v>
      </c>
      <c r="B222" s="102" t="s">
        <v>700</v>
      </c>
      <c r="C222" s="103">
        <v>1.8</v>
      </c>
      <c r="D222" s="121" t="s">
        <v>701</v>
      </c>
      <c r="E222" s="99"/>
      <c r="F222" s="99"/>
      <c r="G222" s="99"/>
      <c r="H222" s="99"/>
      <c r="I222" s="99"/>
      <c r="J222" s="99"/>
      <c r="K222" s="99"/>
      <c r="L222" s="99"/>
      <c r="M222" s="99"/>
      <c r="N222" s="99"/>
    </row>
    <row r="223" spans="1:14" s="50" customFormat="1" ht="21">
      <c r="A223" s="121">
        <v>81</v>
      </c>
      <c r="B223" s="126" t="s">
        <v>809</v>
      </c>
      <c r="C223" s="136">
        <v>5.5</v>
      </c>
      <c r="D223" s="121" t="s">
        <v>702</v>
      </c>
      <c r="E223" s="99"/>
      <c r="F223" s="99"/>
      <c r="G223" s="99"/>
      <c r="H223" s="99"/>
      <c r="I223" s="99"/>
      <c r="J223" s="99"/>
      <c r="K223" s="99"/>
      <c r="L223" s="99"/>
      <c r="M223" s="99"/>
      <c r="N223" s="99"/>
    </row>
    <row r="224" spans="1:14" s="50" customFormat="1" ht="21">
      <c r="A224" s="121">
        <v>82</v>
      </c>
      <c r="B224" s="126" t="s">
        <v>703</v>
      </c>
      <c r="C224" s="136">
        <v>11.5</v>
      </c>
      <c r="D224" s="121" t="s">
        <v>704</v>
      </c>
      <c r="E224" s="99"/>
      <c r="F224" s="99"/>
      <c r="G224" s="99"/>
      <c r="H224" s="99"/>
      <c r="I224" s="99"/>
      <c r="J224" s="99"/>
      <c r="K224" s="99"/>
      <c r="L224" s="99"/>
      <c r="M224" s="99"/>
      <c r="N224" s="99"/>
    </row>
    <row r="225" spans="1:14" s="50" customFormat="1" ht="21">
      <c r="A225" s="121">
        <v>83</v>
      </c>
      <c r="B225" s="126" t="s">
        <v>705</v>
      </c>
      <c r="C225" s="136">
        <v>28.4</v>
      </c>
      <c r="D225" s="121" t="s">
        <v>706</v>
      </c>
      <c r="E225" s="99"/>
      <c r="F225" s="99"/>
      <c r="G225" s="99"/>
      <c r="H225" s="99"/>
      <c r="I225" s="99"/>
      <c r="J225" s="99"/>
      <c r="K225" s="99"/>
      <c r="L225" s="99"/>
      <c r="M225" s="99"/>
      <c r="N225" s="99"/>
    </row>
    <row r="226" spans="1:14" s="50" customFormat="1" ht="21">
      <c r="A226" s="121">
        <v>84</v>
      </c>
      <c r="B226" s="102" t="s">
        <v>707</v>
      </c>
      <c r="C226" s="103">
        <v>71.2</v>
      </c>
      <c r="D226" s="121" t="s">
        <v>708</v>
      </c>
      <c r="E226" s="99"/>
      <c r="F226" s="99"/>
      <c r="G226" s="99"/>
      <c r="H226" s="99"/>
      <c r="I226" s="99"/>
      <c r="J226" s="99"/>
      <c r="K226" s="99"/>
      <c r="L226" s="99"/>
      <c r="M226" s="99"/>
      <c r="N226" s="99"/>
    </row>
    <row r="227" spans="1:14" s="50" customFormat="1" ht="21">
      <c r="A227" s="121">
        <v>85</v>
      </c>
      <c r="B227" s="102" t="s">
        <v>810</v>
      </c>
      <c r="C227" s="103">
        <v>21</v>
      </c>
      <c r="D227" s="121" t="s">
        <v>709</v>
      </c>
      <c r="E227" s="99"/>
      <c r="F227" s="99"/>
      <c r="G227" s="99"/>
      <c r="H227" s="99"/>
      <c r="I227" s="99"/>
      <c r="J227" s="99"/>
      <c r="K227" s="99"/>
      <c r="L227" s="99"/>
      <c r="M227" s="99"/>
      <c r="N227" s="99"/>
    </row>
    <row r="228" spans="1:14" s="50" customFormat="1" ht="21">
      <c r="A228" s="121">
        <v>86</v>
      </c>
      <c r="B228" s="102" t="s">
        <v>710</v>
      </c>
      <c r="C228" s="103">
        <v>36.3</v>
      </c>
      <c r="D228" s="121" t="s">
        <v>711</v>
      </c>
      <c r="E228" s="99"/>
      <c r="F228" s="99"/>
      <c r="G228" s="99"/>
      <c r="H228" s="99"/>
      <c r="I228" s="99"/>
      <c r="J228" s="99"/>
      <c r="K228" s="99"/>
      <c r="L228" s="99"/>
      <c r="M228" s="99"/>
      <c r="N228" s="99"/>
    </row>
    <row r="229" spans="1:14" s="50" customFormat="1" ht="21">
      <c r="A229" s="121">
        <v>87</v>
      </c>
      <c r="B229" s="102" t="s">
        <v>712</v>
      </c>
      <c r="C229" s="103">
        <v>23.9</v>
      </c>
      <c r="D229" s="121" t="s">
        <v>713</v>
      </c>
      <c r="E229" s="99"/>
      <c r="F229" s="99"/>
      <c r="G229" s="99"/>
      <c r="H229" s="99"/>
      <c r="I229" s="99"/>
      <c r="J229" s="99"/>
      <c r="K229" s="99"/>
      <c r="L229" s="99"/>
      <c r="M229" s="99"/>
      <c r="N229" s="99"/>
    </row>
    <row r="230" spans="1:14" s="50" customFormat="1" ht="21">
      <c r="A230" s="121">
        <v>88</v>
      </c>
      <c r="B230" s="102" t="s">
        <v>714</v>
      </c>
      <c r="C230" s="103">
        <v>21.2</v>
      </c>
      <c r="D230" s="121" t="s">
        <v>715</v>
      </c>
      <c r="E230" s="99"/>
      <c r="F230" s="99"/>
      <c r="G230" s="99"/>
      <c r="H230" s="99"/>
      <c r="I230" s="99"/>
      <c r="J230" s="99"/>
      <c r="K230" s="99"/>
      <c r="L230" s="99"/>
      <c r="M230" s="99"/>
      <c r="N230" s="99"/>
    </row>
    <row r="231" spans="1:14" s="50" customFormat="1" ht="21">
      <c r="A231" s="121">
        <v>89</v>
      </c>
      <c r="B231" s="102" t="s">
        <v>811</v>
      </c>
      <c r="C231" s="103">
        <v>91.7</v>
      </c>
      <c r="D231" s="121" t="s">
        <v>716</v>
      </c>
      <c r="E231" s="99"/>
      <c r="F231" s="99"/>
      <c r="G231" s="99"/>
      <c r="H231" s="99"/>
      <c r="I231" s="99"/>
      <c r="J231" s="99"/>
      <c r="K231" s="99"/>
      <c r="L231" s="99"/>
      <c r="M231" s="99"/>
      <c r="N231" s="99"/>
    </row>
    <row r="232" spans="1:14" s="50" customFormat="1" ht="21">
      <c r="A232" s="121">
        <v>90</v>
      </c>
      <c r="B232" s="115" t="s">
        <v>717</v>
      </c>
      <c r="C232" s="103">
        <v>7.4</v>
      </c>
      <c r="D232" s="122" t="s">
        <v>718</v>
      </c>
      <c r="E232" s="99"/>
      <c r="F232" s="99"/>
      <c r="G232" s="99"/>
      <c r="H232" s="99"/>
      <c r="I232" s="99"/>
      <c r="J232" s="99"/>
      <c r="K232" s="99"/>
      <c r="L232" s="99"/>
      <c r="M232" s="99"/>
      <c r="N232" s="99"/>
    </row>
    <row r="233" spans="1:14" s="50" customFormat="1" ht="21">
      <c r="A233" s="121">
        <v>91</v>
      </c>
      <c r="B233" s="102" t="s">
        <v>719</v>
      </c>
      <c r="C233" s="103">
        <v>14.7</v>
      </c>
      <c r="D233" s="121" t="s">
        <v>720</v>
      </c>
      <c r="E233" s="99"/>
      <c r="F233" s="99"/>
      <c r="G233" s="99"/>
      <c r="H233" s="99"/>
      <c r="I233" s="99"/>
      <c r="J233" s="99"/>
      <c r="K233" s="99"/>
      <c r="L233" s="99"/>
      <c r="M233" s="99"/>
      <c r="N233" s="99"/>
    </row>
    <row r="234" spans="1:14" s="50" customFormat="1" ht="21">
      <c r="A234" s="121">
        <v>92</v>
      </c>
      <c r="B234" s="102" t="s">
        <v>721</v>
      </c>
      <c r="C234" s="103">
        <v>6.8</v>
      </c>
      <c r="D234" s="121" t="s">
        <v>722</v>
      </c>
      <c r="E234" s="99"/>
      <c r="F234" s="99"/>
      <c r="G234" s="99"/>
      <c r="H234" s="99"/>
      <c r="I234" s="99"/>
      <c r="J234" s="99"/>
      <c r="K234" s="99"/>
      <c r="L234" s="99"/>
      <c r="M234" s="99"/>
      <c r="N234" s="99"/>
    </row>
    <row r="235" spans="1:14" s="50" customFormat="1" ht="21">
      <c r="A235" s="121">
        <v>93</v>
      </c>
      <c r="B235" s="102" t="s">
        <v>723</v>
      </c>
      <c r="C235" s="103">
        <v>34.4</v>
      </c>
      <c r="D235" s="121" t="s">
        <v>724</v>
      </c>
      <c r="E235" s="99"/>
      <c r="F235" s="99"/>
      <c r="G235" s="99"/>
      <c r="H235" s="99"/>
      <c r="I235" s="99"/>
      <c r="J235" s="99"/>
      <c r="K235" s="99"/>
      <c r="L235" s="99"/>
      <c r="M235" s="99"/>
      <c r="N235" s="99"/>
    </row>
    <row r="236" spans="1:14" s="50" customFormat="1" ht="21">
      <c r="A236" s="121">
        <v>94</v>
      </c>
      <c r="B236" s="102" t="s">
        <v>725</v>
      </c>
      <c r="C236" s="103">
        <v>85.5</v>
      </c>
      <c r="D236" s="121" t="s">
        <v>726</v>
      </c>
      <c r="E236" s="99"/>
      <c r="F236" s="99"/>
      <c r="G236" s="99"/>
      <c r="H236" s="99"/>
      <c r="I236" s="99"/>
      <c r="J236" s="99"/>
      <c r="K236" s="99"/>
      <c r="L236" s="99"/>
      <c r="M236" s="99"/>
      <c r="N236" s="99"/>
    </row>
    <row r="237" spans="1:14" s="50" customFormat="1" ht="21">
      <c r="A237" s="121">
        <v>95</v>
      </c>
      <c r="B237" s="102" t="s">
        <v>812</v>
      </c>
      <c r="C237" s="103">
        <v>45.3</v>
      </c>
      <c r="D237" s="121" t="s">
        <v>727</v>
      </c>
      <c r="E237" s="99"/>
      <c r="F237" s="99"/>
      <c r="G237" s="99"/>
      <c r="H237" s="99"/>
      <c r="I237" s="99"/>
      <c r="J237" s="99"/>
      <c r="K237" s="99"/>
      <c r="L237" s="99"/>
      <c r="M237" s="99"/>
      <c r="N237" s="99"/>
    </row>
    <row r="238" spans="1:14" s="50" customFormat="1" ht="21">
      <c r="A238" s="121">
        <v>96</v>
      </c>
      <c r="B238" s="102" t="s">
        <v>729</v>
      </c>
      <c r="C238" s="103">
        <v>49.2</v>
      </c>
      <c r="D238" s="121" t="s">
        <v>730</v>
      </c>
      <c r="E238" s="99"/>
      <c r="F238" s="99"/>
      <c r="G238" s="99"/>
      <c r="H238" s="99"/>
      <c r="I238" s="99"/>
      <c r="J238" s="99"/>
      <c r="K238" s="99"/>
      <c r="L238" s="99"/>
      <c r="M238" s="99"/>
      <c r="N238" s="99"/>
    </row>
    <row r="239" spans="1:14" s="50" customFormat="1" ht="21">
      <c r="A239" s="121">
        <v>97</v>
      </c>
      <c r="B239" s="102" t="s">
        <v>731</v>
      </c>
      <c r="C239" s="103">
        <v>27.1</v>
      </c>
      <c r="D239" s="121" t="s">
        <v>732</v>
      </c>
      <c r="E239" s="99"/>
      <c r="F239" s="99"/>
      <c r="G239" s="99"/>
      <c r="H239" s="99"/>
      <c r="I239" s="99"/>
      <c r="J239" s="99"/>
      <c r="K239" s="99"/>
      <c r="L239" s="99"/>
      <c r="M239" s="99"/>
      <c r="N239" s="99"/>
    </row>
    <row r="240" spans="1:14" s="50" customFormat="1" ht="21">
      <c r="A240" s="121">
        <v>98</v>
      </c>
      <c r="B240" s="102" t="s">
        <v>733</v>
      </c>
      <c r="C240" s="103">
        <v>60</v>
      </c>
      <c r="D240" s="121" t="s">
        <v>734</v>
      </c>
      <c r="E240" s="99"/>
      <c r="F240" s="99"/>
      <c r="G240" s="99"/>
      <c r="H240" s="99"/>
      <c r="I240" s="99"/>
      <c r="J240" s="99"/>
      <c r="K240" s="99"/>
      <c r="L240" s="99"/>
      <c r="M240" s="99"/>
      <c r="N240" s="99"/>
    </row>
    <row r="241" spans="1:14" s="50" customFormat="1" ht="21">
      <c r="A241" s="121">
        <v>99</v>
      </c>
      <c r="B241" s="126" t="s">
        <v>735</v>
      </c>
      <c r="C241" s="136">
        <v>28.8</v>
      </c>
      <c r="D241" s="121" t="s">
        <v>736</v>
      </c>
      <c r="E241" s="99"/>
      <c r="F241" s="99"/>
      <c r="G241" s="99"/>
      <c r="H241" s="99"/>
      <c r="I241" s="99"/>
      <c r="J241" s="99"/>
      <c r="K241" s="99"/>
      <c r="L241" s="99"/>
      <c r="M241" s="99"/>
      <c r="N241" s="99"/>
    </row>
    <row r="242" spans="1:14" s="50" customFormat="1" ht="21">
      <c r="A242" s="121">
        <v>100</v>
      </c>
      <c r="B242" s="126" t="s">
        <v>737</v>
      </c>
      <c r="C242" s="136">
        <v>21.2</v>
      </c>
      <c r="D242" s="121" t="s">
        <v>738</v>
      </c>
      <c r="E242" s="99"/>
      <c r="F242" s="99"/>
      <c r="G242" s="99"/>
      <c r="H242" s="99"/>
      <c r="I242" s="99"/>
      <c r="J242" s="99"/>
      <c r="K242" s="99"/>
      <c r="L242" s="99"/>
      <c r="M242" s="99"/>
      <c r="N242" s="99"/>
    </row>
    <row r="243" spans="1:14" s="50" customFormat="1" ht="21">
      <c r="A243" s="121">
        <v>101</v>
      </c>
      <c r="B243" s="126" t="s">
        <v>813</v>
      </c>
      <c r="C243" s="136">
        <v>100.7</v>
      </c>
      <c r="D243" s="121" t="s">
        <v>728</v>
      </c>
      <c r="E243" s="99"/>
      <c r="F243" s="99"/>
      <c r="G243" s="99"/>
      <c r="H243" s="99"/>
      <c r="I243" s="99"/>
      <c r="J243" s="99"/>
      <c r="K243" s="99"/>
      <c r="L243" s="99"/>
      <c r="M243" s="99"/>
      <c r="N243" s="99"/>
    </row>
    <row r="244" spans="1:14" s="50" customFormat="1" ht="21">
      <c r="A244" s="121">
        <v>102</v>
      </c>
      <c r="B244" s="102" t="s">
        <v>739</v>
      </c>
      <c r="C244" s="103">
        <v>216.4</v>
      </c>
      <c r="D244" s="121" t="s">
        <v>740</v>
      </c>
      <c r="E244" s="99"/>
      <c r="F244" s="99"/>
      <c r="G244" s="99"/>
      <c r="H244" s="99"/>
      <c r="I244" s="99"/>
      <c r="J244" s="99"/>
      <c r="K244" s="99"/>
      <c r="L244" s="99"/>
      <c r="M244" s="99"/>
      <c r="N244" s="99"/>
    </row>
    <row r="245" spans="1:14" s="50" customFormat="1" ht="21">
      <c r="A245" s="121">
        <v>103</v>
      </c>
      <c r="B245" s="102" t="s">
        <v>814</v>
      </c>
      <c r="C245" s="103">
        <v>26.2</v>
      </c>
      <c r="D245" s="121" t="s">
        <v>741</v>
      </c>
      <c r="E245" s="99"/>
      <c r="F245" s="99"/>
      <c r="G245" s="99"/>
      <c r="H245" s="99"/>
      <c r="I245" s="99"/>
      <c r="J245" s="99"/>
      <c r="K245" s="99"/>
      <c r="L245" s="99"/>
      <c r="M245" s="99"/>
      <c r="N245" s="99"/>
    </row>
    <row r="246" spans="1:14" s="50" customFormat="1" ht="21">
      <c r="A246" s="121">
        <v>104</v>
      </c>
      <c r="B246" s="102" t="s">
        <v>742</v>
      </c>
      <c r="C246" s="103">
        <v>28.5</v>
      </c>
      <c r="D246" s="121" t="s">
        <v>743</v>
      </c>
      <c r="E246" s="99"/>
      <c r="F246" s="99"/>
      <c r="G246" s="99"/>
      <c r="H246" s="99"/>
      <c r="I246" s="99"/>
      <c r="J246" s="99"/>
      <c r="K246" s="99"/>
      <c r="L246" s="99"/>
      <c r="M246" s="99"/>
      <c r="N246" s="99"/>
    </row>
    <row r="247" spans="1:14" s="50" customFormat="1" ht="21">
      <c r="A247" s="121">
        <v>105</v>
      </c>
      <c r="B247" s="102" t="s">
        <v>744</v>
      </c>
      <c r="C247" s="103">
        <v>105.2</v>
      </c>
      <c r="D247" s="121" t="s">
        <v>745</v>
      </c>
      <c r="E247" s="99"/>
      <c r="F247" s="99"/>
      <c r="G247" s="99"/>
      <c r="H247" s="99"/>
      <c r="I247" s="99"/>
      <c r="J247" s="99"/>
      <c r="K247" s="99"/>
      <c r="L247" s="99"/>
      <c r="M247" s="99"/>
      <c r="N247" s="99"/>
    </row>
    <row r="248" spans="1:14" s="50" customFormat="1" ht="21">
      <c r="A248" s="109"/>
      <c r="B248" s="119"/>
      <c r="C248" s="139">
        <f>SUM(C220:C247)</f>
        <v>1281.9</v>
      </c>
      <c r="D248" s="109"/>
      <c r="E248" s="99"/>
      <c r="F248" s="99"/>
      <c r="G248" s="99"/>
      <c r="H248" s="99"/>
      <c r="I248" s="99"/>
      <c r="J248" s="99"/>
      <c r="K248" s="99"/>
      <c r="L248" s="99"/>
      <c r="M248" s="99"/>
      <c r="N248" s="99"/>
    </row>
    <row r="249" spans="1:14" s="50" customFormat="1" ht="21">
      <c r="A249" s="97"/>
      <c r="B249" s="166" t="s">
        <v>790</v>
      </c>
      <c r="C249" s="166"/>
      <c r="D249" s="98"/>
      <c r="E249" s="99"/>
      <c r="F249" s="99"/>
      <c r="G249" s="99"/>
      <c r="H249" s="99"/>
      <c r="I249" s="99"/>
      <c r="J249" s="99"/>
      <c r="K249" s="99"/>
      <c r="L249" s="99"/>
      <c r="M249" s="99"/>
      <c r="N249" s="99"/>
    </row>
    <row r="250" spans="1:14" s="50" customFormat="1" ht="21">
      <c r="A250" s="100" t="s">
        <v>3</v>
      </c>
      <c r="B250" s="100" t="s">
        <v>260</v>
      </c>
      <c r="C250" s="100" t="s">
        <v>234</v>
      </c>
      <c r="D250" s="100" t="s">
        <v>235</v>
      </c>
      <c r="E250" s="99"/>
      <c r="F250" s="99"/>
      <c r="G250" s="99"/>
      <c r="H250" s="99"/>
      <c r="I250" s="99"/>
      <c r="J250" s="99"/>
      <c r="K250" s="99"/>
      <c r="L250" s="99"/>
      <c r="M250" s="99"/>
      <c r="N250" s="99"/>
    </row>
    <row r="251" spans="1:14" s="50" customFormat="1" ht="21">
      <c r="A251" s="121">
        <v>106</v>
      </c>
      <c r="B251" s="102" t="s">
        <v>746</v>
      </c>
      <c r="C251" s="103">
        <v>37.1</v>
      </c>
      <c r="D251" s="121" t="s">
        <v>747</v>
      </c>
      <c r="E251" s="99"/>
      <c r="F251" s="99"/>
      <c r="G251" s="99"/>
      <c r="H251" s="99"/>
      <c r="I251" s="99"/>
      <c r="J251" s="99"/>
      <c r="K251" s="99"/>
      <c r="L251" s="99"/>
      <c r="M251" s="99"/>
      <c r="N251" s="99"/>
    </row>
    <row r="252" spans="1:14" s="50" customFormat="1" ht="21">
      <c r="A252" s="121">
        <v>107</v>
      </c>
      <c r="B252" s="102" t="s">
        <v>748</v>
      </c>
      <c r="C252" s="103">
        <v>78.4</v>
      </c>
      <c r="D252" s="121" t="s">
        <v>749</v>
      </c>
      <c r="E252" s="99"/>
      <c r="F252" s="99"/>
      <c r="G252" s="99"/>
      <c r="H252" s="99"/>
      <c r="I252" s="99"/>
      <c r="J252" s="99"/>
      <c r="K252" s="99"/>
      <c r="L252" s="99"/>
      <c r="M252" s="99"/>
      <c r="N252" s="99"/>
    </row>
    <row r="253" spans="1:14" s="50" customFormat="1" ht="21">
      <c r="A253" s="121">
        <v>108</v>
      </c>
      <c r="B253" s="102" t="s">
        <v>750</v>
      </c>
      <c r="C253" s="103">
        <v>66.8</v>
      </c>
      <c r="D253" s="121" t="s">
        <v>751</v>
      </c>
      <c r="E253" s="99"/>
      <c r="F253" s="99"/>
      <c r="G253" s="99"/>
      <c r="H253" s="99"/>
      <c r="I253" s="99"/>
      <c r="J253" s="99"/>
      <c r="K253" s="99"/>
      <c r="L253" s="99"/>
      <c r="M253" s="99"/>
      <c r="N253" s="99"/>
    </row>
    <row r="254" spans="1:14" s="50" customFormat="1" ht="21">
      <c r="A254" s="121">
        <v>109</v>
      </c>
      <c r="B254" s="102" t="s">
        <v>752</v>
      </c>
      <c r="C254" s="103">
        <v>51.1</v>
      </c>
      <c r="D254" s="121" t="s">
        <v>753</v>
      </c>
      <c r="E254" s="99"/>
      <c r="F254" s="99"/>
      <c r="G254" s="99"/>
      <c r="H254" s="99"/>
      <c r="I254" s="99"/>
      <c r="J254" s="99"/>
      <c r="K254" s="99"/>
      <c r="L254" s="99"/>
      <c r="M254" s="99"/>
      <c r="N254" s="99"/>
    </row>
    <row r="255" spans="1:14" s="50" customFormat="1" ht="21">
      <c r="A255" s="121">
        <v>110</v>
      </c>
      <c r="B255" s="102" t="s">
        <v>754</v>
      </c>
      <c r="C255" s="103">
        <v>37.6</v>
      </c>
      <c r="D255" s="121" t="s">
        <v>755</v>
      </c>
      <c r="E255" s="99"/>
      <c r="F255" s="99"/>
      <c r="G255" s="99"/>
      <c r="H255" s="99"/>
      <c r="I255" s="99"/>
      <c r="J255" s="99"/>
      <c r="K255" s="99"/>
      <c r="L255" s="99"/>
      <c r="M255" s="99"/>
      <c r="N255" s="99"/>
    </row>
    <row r="256" spans="1:14" s="50" customFormat="1" ht="21">
      <c r="A256" s="121">
        <v>111</v>
      </c>
      <c r="B256" s="102" t="s">
        <v>756</v>
      </c>
      <c r="C256" s="103">
        <v>83.2</v>
      </c>
      <c r="D256" s="121" t="s">
        <v>757</v>
      </c>
      <c r="E256" s="99"/>
      <c r="F256" s="99"/>
      <c r="G256" s="99"/>
      <c r="H256" s="99"/>
      <c r="I256" s="99"/>
      <c r="J256" s="99"/>
      <c r="K256" s="99"/>
      <c r="L256" s="99"/>
      <c r="M256" s="99"/>
      <c r="N256" s="99"/>
    </row>
    <row r="257" spans="1:14" s="50" customFormat="1" ht="21">
      <c r="A257" s="121">
        <v>112</v>
      </c>
      <c r="B257" s="102" t="s">
        <v>758</v>
      </c>
      <c r="C257" s="103">
        <v>46.8</v>
      </c>
      <c r="D257" s="121" t="s">
        <v>759</v>
      </c>
      <c r="E257" s="99"/>
      <c r="F257" s="99"/>
      <c r="G257" s="99"/>
      <c r="H257" s="99"/>
      <c r="I257" s="99"/>
      <c r="J257" s="99"/>
      <c r="K257" s="99"/>
      <c r="L257" s="99"/>
      <c r="M257" s="99"/>
      <c r="N257" s="99"/>
    </row>
    <row r="258" spans="1:14" s="50" customFormat="1" ht="21">
      <c r="A258" s="121">
        <v>113</v>
      </c>
      <c r="B258" s="102" t="s">
        <v>760</v>
      </c>
      <c r="C258" s="103">
        <v>38.5</v>
      </c>
      <c r="D258" s="121" t="s">
        <v>761</v>
      </c>
      <c r="E258" s="99"/>
      <c r="F258" s="99"/>
      <c r="G258" s="99"/>
      <c r="H258" s="99"/>
      <c r="I258" s="99"/>
      <c r="J258" s="99"/>
      <c r="K258" s="99"/>
      <c r="L258" s="99"/>
      <c r="M258" s="99"/>
      <c r="N258" s="99"/>
    </row>
    <row r="259" spans="1:14" s="50" customFormat="1" ht="21">
      <c r="A259" s="121">
        <v>114</v>
      </c>
      <c r="B259" s="102" t="s">
        <v>762</v>
      </c>
      <c r="C259" s="103">
        <v>200.7</v>
      </c>
      <c r="D259" s="121" t="s">
        <v>763</v>
      </c>
      <c r="E259" s="99"/>
      <c r="F259" s="99"/>
      <c r="G259" s="99"/>
      <c r="H259" s="99"/>
      <c r="I259" s="99"/>
      <c r="J259" s="99"/>
      <c r="K259" s="99"/>
      <c r="L259" s="99"/>
      <c r="M259" s="99"/>
      <c r="N259" s="99"/>
    </row>
    <row r="260" spans="1:14" s="50" customFormat="1" ht="21">
      <c r="A260" s="121">
        <v>115</v>
      </c>
      <c r="B260" s="102" t="s">
        <v>764</v>
      </c>
      <c r="C260" s="103">
        <v>12.8</v>
      </c>
      <c r="D260" s="121" t="s">
        <v>765</v>
      </c>
      <c r="E260" s="99"/>
      <c r="F260" s="99"/>
      <c r="G260" s="99"/>
      <c r="H260" s="99"/>
      <c r="I260" s="99"/>
      <c r="J260" s="99"/>
      <c r="K260" s="99"/>
      <c r="L260" s="99"/>
      <c r="M260" s="99"/>
      <c r="N260" s="99"/>
    </row>
    <row r="261" spans="1:14" s="50" customFormat="1" ht="21">
      <c r="A261" s="121">
        <v>116</v>
      </c>
      <c r="B261" s="102" t="s">
        <v>767</v>
      </c>
      <c r="C261" s="103">
        <v>48.5</v>
      </c>
      <c r="D261" s="121" t="s">
        <v>768</v>
      </c>
      <c r="E261" s="99"/>
      <c r="F261" s="99"/>
      <c r="G261" s="99"/>
      <c r="H261" s="99"/>
      <c r="I261" s="99"/>
      <c r="J261" s="99"/>
      <c r="K261" s="99"/>
      <c r="L261" s="99"/>
      <c r="M261" s="99"/>
      <c r="N261" s="99"/>
    </row>
    <row r="262" spans="1:14" s="50" customFormat="1" ht="21">
      <c r="A262" s="121">
        <v>117</v>
      </c>
      <c r="B262" s="102" t="s">
        <v>769</v>
      </c>
      <c r="C262" s="103">
        <v>19.9</v>
      </c>
      <c r="D262" s="121" t="s">
        <v>766</v>
      </c>
      <c r="E262" s="99"/>
      <c r="F262" s="99"/>
      <c r="G262" s="99"/>
      <c r="H262" s="99"/>
      <c r="I262" s="99"/>
      <c r="J262" s="99"/>
      <c r="K262" s="99"/>
      <c r="L262" s="99"/>
      <c r="M262" s="99"/>
      <c r="N262" s="99"/>
    </row>
    <row r="263" spans="1:14" s="50" customFormat="1" ht="21">
      <c r="A263" s="121">
        <v>118</v>
      </c>
      <c r="B263" s="102" t="s">
        <v>815</v>
      </c>
      <c r="C263" s="103">
        <v>90.2</v>
      </c>
      <c r="D263" s="121" t="s">
        <v>770</v>
      </c>
      <c r="E263" s="99"/>
      <c r="F263" s="99"/>
      <c r="G263" s="99"/>
      <c r="H263" s="99"/>
      <c r="I263" s="99"/>
      <c r="J263" s="99"/>
      <c r="K263" s="99"/>
      <c r="L263" s="99"/>
      <c r="M263" s="99"/>
      <c r="N263" s="99"/>
    </row>
    <row r="264" spans="1:14" s="50" customFormat="1" ht="21">
      <c r="A264" s="121">
        <v>119</v>
      </c>
      <c r="B264" s="131" t="s">
        <v>816</v>
      </c>
      <c r="C264" s="136">
        <v>58.1</v>
      </c>
      <c r="D264" s="121" t="s">
        <v>771</v>
      </c>
      <c r="E264" s="99"/>
      <c r="F264" s="99"/>
      <c r="G264" s="99"/>
      <c r="H264" s="99"/>
      <c r="I264" s="99"/>
      <c r="J264" s="99"/>
      <c r="K264" s="99"/>
      <c r="L264" s="99"/>
      <c r="M264" s="99"/>
      <c r="N264" s="99"/>
    </row>
    <row r="265" spans="1:25" s="56" customFormat="1" ht="21">
      <c r="A265" s="121">
        <v>120</v>
      </c>
      <c r="B265" s="115" t="s">
        <v>772</v>
      </c>
      <c r="C265" s="103">
        <v>92.8</v>
      </c>
      <c r="D265" s="121" t="s">
        <v>773</v>
      </c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</row>
    <row r="266" spans="1:14" s="50" customFormat="1" ht="21">
      <c r="A266" s="121">
        <v>121</v>
      </c>
      <c r="B266" s="102" t="s">
        <v>774</v>
      </c>
      <c r="C266" s="103">
        <v>40.2</v>
      </c>
      <c r="D266" s="121" t="s">
        <v>775</v>
      </c>
      <c r="E266" s="99"/>
      <c r="F266" s="99"/>
      <c r="G266" s="99"/>
      <c r="H266" s="99"/>
      <c r="I266" s="99"/>
      <c r="J266" s="99"/>
      <c r="K266" s="99"/>
      <c r="L266" s="99"/>
      <c r="M266" s="99"/>
      <c r="N266" s="99"/>
    </row>
    <row r="267" spans="1:14" s="50" customFormat="1" ht="21">
      <c r="A267" s="121">
        <v>122</v>
      </c>
      <c r="B267" s="102" t="s">
        <v>777</v>
      </c>
      <c r="C267" s="103">
        <v>72.8</v>
      </c>
      <c r="D267" s="121" t="s">
        <v>776</v>
      </c>
      <c r="E267" s="99"/>
      <c r="F267" s="99"/>
      <c r="G267" s="99"/>
      <c r="H267" s="99"/>
      <c r="I267" s="99"/>
      <c r="J267" s="99"/>
      <c r="K267" s="99"/>
      <c r="L267" s="99"/>
      <c r="M267" s="99"/>
      <c r="N267" s="99"/>
    </row>
    <row r="268" spans="1:14" s="50" customFormat="1" ht="21">
      <c r="A268" s="121">
        <v>123</v>
      </c>
      <c r="B268" s="102" t="s">
        <v>778</v>
      </c>
      <c r="C268" s="103">
        <v>21</v>
      </c>
      <c r="D268" s="121" t="s">
        <v>779</v>
      </c>
      <c r="E268" s="99"/>
      <c r="F268" s="99"/>
      <c r="G268" s="99"/>
      <c r="H268" s="99"/>
      <c r="I268" s="99"/>
      <c r="J268" s="99"/>
      <c r="K268" s="99"/>
      <c r="L268" s="99"/>
      <c r="M268" s="99"/>
      <c r="N268" s="99"/>
    </row>
    <row r="269" spans="1:14" s="50" customFormat="1" ht="21">
      <c r="A269" s="121">
        <v>124</v>
      </c>
      <c r="B269" s="102" t="s">
        <v>817</v>
      </c>
      <c r="C269" s="103">
        <v>53.4</v>
      </c>
      <c r="D269" s="121" t="s">
        <v>780</v>
      </c>
      <c r="E269" s="99"/>
      <c r="F269" s="99"/>
      <c r="G269" s="99"/>
      <c r="H269" s="99"/>
      <c r="I269" s="99"/>
      <c r="J269" s="99"/>
      <c r="K269" s="99"/>
      <c r="L269" s="99"/>
      <c r="M269" s="99"/>
      <c r="N269" s="99"/>
    </row>
    <row r="270" spans="1:14" s="50" customFormat="1" ht="21">
      <c r="A270" s="121">
        <v>125</v>
      </c>
      <c r="B270" s="102" t="s">
        <v>781</v>
      </c>
      <c r="C270" s="103">
        <v>27.8</v>
      </c>
      <c r="D270" s="121" t="s">
        <v>782</v>
      </c>
      <c r="E270" s="99"/>
      <c r="F270" s="99"/>
      <c r="G270" s="99"/>
      <c r="H270" s="99"/>
      <c r="I270" s="99"/>
      <c r="J270" s="99"/>
      <c r="K270" s="99"/>
      <c r="L270" s="99"/>
      <c r="M270" s="99"/>
      <c r="N270" s="99"/>
    </row>
    <row r="271" spans="1:14" s="50" customFormat="1" ht="21">
      <c r="A271" s="121">
        <v>126</v>
      </c>
      <c r="B271" s="126" t="s">
        <v>783</v>
      </c>
      <c r="C271" s="136">
        <v>56.7</v>
      </c>
      <c r="D271" s="121" t="s">
        <v>784</v>
      </c>
      <c r="E271" s="99"/>
      <c r="F271" s="99"/>
      <c r="G271" s="99"/>
      <c r="H271" s="99"/>
      <c r="I271" s="99"/>
      <c r="J271" s="99"/>
      <c r="K271" s="99"/>
      <c r="L271" s="99"/>
      <c r="M271" s="99"/>
      <c r="N271" s="99"/>
    </row>
    <row r="272" spans="1:14" s="50" customFormat="1" ht="21">
      <c r="A272" s="121">
        <v>127</v>
      </c>
      <c r="B272" s="126" t="s">
        <v>818</v>
      </c>
      <c r="C272" s="136">
        <v>33.4</v>
      </c>
      <c r="D272" s="121" t="s">
        <v>786</v>
      </c>
      <c r="E272" s="99"/>
      <c r="F272" s="99"/>
      <c r="G272" s="99"/>
      <c r="H272" s="99"/>
      <c r="I272" s="99"/>
      <c r="J272" s="99"/>
      <c r="K272" s="99"/>
      <c r="L272" s="99"/>
      <c r="M272" s="99"/>
      <c r="N272" s="99"/>
    </row>
    <row r="273" spans="1:14" s="50" customFormat="1" ht="21">
      <c r="A273" s="121">
        <v>128</v>
      </c>
      <c r="B273" s="102" t="s">
        <v>785</v>
      </c>
      <c r="C273" s="103">
        <v>71.6</v>
      </c>
      <c r="D273" s="121" t="s">
        <v>787</v>
      </c>
      <c r="E273" s="99"/>
      <c r="F273" s="99"/>
      <c r="G273" s="99"/>
      <c r="H273" s="99"/>
      <c r="I273" s="99"/>
      <c r="J273" s="99"/>
      <c r="K273" s="99"/>
      <c r="L273" s="99"/>
      <c r="M273" s="99"/>
      <c r="N273" s="99"/>
    </row>
    <row r="274" spans="1:14" s="50" customFormat="1" ht="21">
      <c r="A274" s="121">
        <v>129</v>
      </c>
      <c r="B274" s="102" t="s">
        <v>789</v>
      </c>
      <c r="C274" s="103">
        <v>42.4</v>
      </c>
      <c r="D274" s="121" t="s">
        <v>788</v>
      </c>
      <c r="E274" s="99"/>
      <c r="F274" s="99"/>
      <c r="G274" s="99"/>
      <c r="H274" s="99"/>
      <c r="I274" s="99"/>
      <c r="J274" s="99"/>
      <c r="K274" s="99"/>
      <c r="L274" s="99"/>
      <c r="M274" s="99"/>
      <c r="N274" s="99"/>
    </row>
    <row r="275" spans="1:14" s="50" customFormat="1" ht="21.75" thickBot="1">
      <c r="A275" s="104" t="s">
        <v>184</v>
      </c>
      <c r="B275" s="127"/>
      <c r="C275" s="140">
        <f>SUM(C251:C274)</f>
        <v>1381.8000000000002</v>
      </c>
      <c r="D275" s="107">
        <f>C155+C186+C217+C248+C275</f>
        <v>6499.400000000001</v>
      </c>
      <c r="E275" s="99"/>
      <c r="F275" s="99"/>
      <c r="G275" s="99"/>
      <c r="H275" s="99"/>
      <c r="I275" s="99"/>
      <c r="J275" s="99"/>
      <c r="K275" s="99"/>
      <c r="L275" s="99"/>
      <c r="M275" s="99"/>
      <c r="N275" s="99"/>
    </row>
    <row r="276" spans="1:14" s="50" customFormat="1" ht="22.5" thickBot="1" thickTop="1">
      <c r="A276" s="172" t="s">
        <v>279</v>
      </c>
      <c r="B276" s="173"/>
      <c r="C276" s="174">
        <f>C13+C31+C53+D131+D275</f>
        <v>11235.400000000001</v>
      </c>
      <c r="D276" s="175"/>
      <c r="E276" s="99"/>
      <c r="F276" s="99"/>
      <c r="G276" s="99"/>
      <c r="H276" s="99"/>
      <c r="I276" s="99"/>
      <c r="J276" s="99"/>
      <c r="K276" s="99"/>
      <c r="L276" s="99"/>
      <c r="M276" s="99"/>
      <c r="N276" s="99"/>
    </row>
    <row r="277" spans="1:14" s="50" customFormat="1" ht="21.75" thickTop="1">
      <c r="A277" s="108"/>
      <c r="B277" s="132"/>
      <c r="C277" s="144"/>
      <c r="D277" s="110"/>
      <c r="E277" s="99"/>
      <c r="F277" s="99"/>
      <c r="G277" s="99"/>
      <c r="H277" s="99"/>
      <c r="I277" s="99"/>
      <c r="J277" s="99"/>
      <c r="K277" s="99"/>
      <c r="L277" s="99"/>
      <c r="M277" s="99"/>
      <c r="N277" s="99"/>
    </row>
    <row r="278" spans="1:14" s="50" customFormat="1" ht="21">
      <c r="A278" s="108"/>
      <c r="B278" s="132"/>
      <c r="C278" s="144"/>
      <c r="D278" s="110"/>
      <c r="E278" s="99"/>
      <c r="F278" s="99"/>
      <c r="G278" s="99"/>
      <c r="H278" s="99"/>
      <c r="I278" s="99"/>
      <c r="J278" s="99"/>
      <c r="K278" s="99"/>
      <c r="L278" s="99"/>
      <c r="M278" s="99"/>
      <c r="N278" s="99"/>
    </row>
    <row r="279" spans="1:14" s="50" customFormat="1" ht="21">
      <c r="A279" s="108"/>
      <c r="B279" s="132"/>
      <c r="C279" s="144"/>
      <c r="D279" s="110"/>
      <c r="E279" s="99"/>
      <c r="F279" s="99"/>
      <c r="G279" s="99"/>
      <c r="H279" s="99"/>
      <c r="I279" s="99"/>
      <c r="J279" s="99"/>
      <c r="K279" s="99"/>
      <c r="L279" s="99"/>
      <c r="M279" s="99"/>
      <c r="N279" s="99"/>
    </row>
    <row r="280" spans="1:14" s="50" customFormat="1" ht="21">
      <c r="A280" s="108"/>
      <c r="B280" s="119"/>
      <c r="C280" s="145"/>
      <c r="D280" s="110"/>
      <c r="E280" s="99"/>
      <c r="F280" s="99"/>
      <c r="G280" s="99"/>
      <c r="H280" s="99"/>
      <c r="I280" s="99"/>
      <c r="J280" s="99"/>
      <c r="K280" s="99"/>
      <c r="L280" s="99"/>
      <c r="M280" s="99"/>
      <c r="N280" s="99"/>
    </row>
    <row r="281" spans="1:14" s="50" customFormat="1" ht="21">
      <c r="A281" s="170" t="s">
        <v>819</v>
      </c>
      <c r="B281" s="171"/>
      <c r="C281" s="171"/>
      <c r="D281" s="171"/>
      <c r="E281" s="99"/>
      <c r="F281" s="99"/>
      <c r="G281" s="99"/>
      <c r="H281" s="99"/>
      <c r="I281" s="99"/>
      <c r="J281" s="99"/>
      <c r="K281" s="99"/>
      <c r="L281" s="99"/>
      <c r="M281" s="99"/>
      <c r="N281" s="99"/>
    </row>
    <row r="282" spans="1:14" s="50" customFormat="1" ht="21">
      <c r="A282" s="108"/>
      <c r="B282" s="109"/>
      <c r="C282" s="111" t="s">
        <v>798</v>
      </c>
      <c r="D282" s="111"/>
      <c r="E282" s="99"/>
      <c r="F282" s="99"/>
      <c r="G282" s="99"/>
      <c r="H282" s="99"/>
      <c r="I282" s="99"/>
      <c r="J282" s="99"/>
      <c r="K282" s="99"/>
      <c r="L282" s="99"/>
      <c r="M282" s="99"/>
      <c r="N282" s="99"/>
    </row>
    <row r="283" spans="1:14" s="50" customFormat="1" ht="21">
      <c r="A283" s="108"/>
      <c r="B283" s="109"/>
      <c r="C283" s="111" t="s">
        <v>799</v>
      </c>
      <c r="D283" s="111"/>
      <c r="E283" s="99"/>
      <c r="F283" s="99"/>
      <c r="G283" s="99"/>
      <c r="H283" s="99"/>
      <c r="I283" s="99"/>
      <c r="J283" s="99"/>
      <c r="K283" s="99"/>
      <c r="L283" s="99"/>
      <c r="M283" s="99"/>
      <c r="N283" s="99"/>
    </row>
    <row r="284" spans="1:14" s="50" customFormat="1" ht="21">
      <c r="A284" s="108"/>
      <c r="B284" s="109"/>
      <c r="C284" s="111"/>
      <c r="D284" s="111"/>
      <c r="E284" s="99"/>
      <c r="F284" s="99"/>
      <c r="G284" s="99"/>
      <c r="H284" s="99"/>
      <c r="I284" s="99"/>
      <c r="J284" s="99"/>
      <c r="K284" s="99"/>
      <c r="L284" s="99"/>
      <c r="M284" s="99"/>
      <c r="N284" s="99"/>
    </row>
    <row r="285" spans="1:14" s="50" customFormat="1" ht="21">
      <c r="A285" s="170" t="s">
        <v>820</v>
      </c>
      <c r="B285" s="171"/>
      <c r="C285" s="171"/>
      <c r="D285" s="171"/>
      <c r="E285" s="99"/>
      <c r="F285" s="99"/>
      <c r="G285" s="99"/>
      <c r="H285" s="99"/>
      <c r="I285" s="99"/>
      <c r="J285" s="99"/>
      <c r="K285" s="99"/>
      <c r="L285" s="99"/>
      <c r="M285" s="99"/>
      <c r="N285" s="99"/>
    </row>
    <row r="286" spans="1:14" s="50" customFormat="1" ht="21">
      <c r="A286" s="108"/>
      <c r="B286" s="109"/>
      <c r="C286" s="111" t="s">
        <v>821</v>
      </c>
      <c r="D286" s="111"/>
      <c r="E286" s="99"/>
      <c r="F286" s="99"/>
      <c r="G286" s="99"/>
      <c r="H286" s="99"/>
      <c r="I286" s="99"/>
      <c r="J286" s="99"/>
      <c r="K286" s="99"/>
      <c r="L286" s="99"/>
      <c r="M286" s="99"/>
      <c r="N286" s="99"/>
    </row>
    <row r="287" spans="1:14" s="50" customFormat="1" ht="21">
      <c r="A287" s="108"/>
      <c r="B287" s="109"/>
      <c r="C287" s="111" t="s">
        <v>822</v>
      </c>
      <c r="D287" s="111"/>
      <c r="E287" s="99"/>
      <c r="F287" s="99"/>
      <c r="G287" s="99"/>
      <c r="H287" s="99"/>
      <c r="I287" s="99"/>
      <c r="J287" s="99"/>
      <c r="K287" s="99"/>
      <c r="L287" s="99"/>
      <c r="M287" s="99"/>
      <c r="N287" s="99"/>
    </row>
    <row r="288" spans="1:14" s="50" customFormat="1" ht="21">
      <c r="A288" s="108"/>
      <c r="B288" s="109"/>
      <c r="C288" s="111"/>
      <c r="D288" s="111"/>
      <c r="E288" s="99"/>
      <c r="F288" s="99"/>
      <c r="G288" s="99"/>
      <c r="H288" s="99"/>
      <c r="I288" s="99"/>
      <c r="J288" s="99"/>
      <c r="K288" s="99"/>
      <c r="L288" s="99"/>
      <c r="M288" s="99"/>
      <c r="N288" s="99"/>
    </row>
    <row r="289" spans="1:14" s="50" customFormat="1" ht="21">
      <c r="A289" s="170" t="s">
        <v>824</v>
      </c>
      <c r="B289" s="171"/>
      <c r="C289" s="171"/>
      <c r="D289" s="171"/>
      <c r="E289" s="99"/>
      <c r="F289" s="99"/>
      <c r="G289" s="99"/>
      <c r="H289" s="99"/>
      <c r="I289" s="99"/>
      <c r="J289" s="99"/>
      <c r="K289" s="99"/>
      <c r="L289" s="99"/>
      <c r="M289" s="99"/>
      <c r="N289" s="99"/>
    </row>
    <row r="290" spans="1:14" s="50" customFormat="1" ht="21">
      <c r="A290" s="108"/>
      <c r="B290" s="109"/>
      <c r="C290" s="111" t="s">
        <v>823</v>
      </c>
      <c r="D290" s="111"/>
      <c r="E290" s="99"/>
      <c r="F290" s="99"/>
      <c r="G290" s="99"/>
      <c r="H290" s="99"/>
      <c r="I290" s="99"/>
      <c r="J290" s="99"/>
      <c r="K290" s="99"/>
      <c r="L290" s="99"/>
      <c r="M290" s="99"/>
      <c r="N290" s="99"/>
    </row>
    <row r="291" spans="1:14" s="50" customFormat="1" ht="21">
      <c r="A291" s="108"/>
      <c r="B291" s="109"/>
      <c r="C291" s="111" t="s">
        <v>800</v>
      </c>
      <c r="D291" s="111"/>
      <c r="E291" s="99"/>
      <c r="F291" s="99"/>
      <c r="G291" s="99"/>
      <c r="H291" s="99"/>
      <c r="I291" s="99"/>
      <c r="J291" s="99"/>
      <c r="K291" s="99"/>
      <c r="L291" s="99"/>
      <c r="M291" s="99"/>
      <c r="N291" s="99"/>
    </row>
    <row r="292" spans="1:14" s="50" customFormat="1" ht="21">
      <c r="A292" s="108"/>
      <c r="B292" s="109"/>
      <c r="C292" s="111"/>
      <c r="D292" s="111"/>
      <c r="E292" s="99"/>
      <c r="F292" s="99"/>
      <c r="G292" s="99"/>
      <c r="H292" s="99"/>
      <c r="I292" s="99"/>
      <c r="J292" s="99"/>
      <c r="K292" s="99"/>
      <c r="L292" s="99"/>
      <c r="M292" s="99"/>
      <c r="N292" s="99"/>
    </row>
    <row r="293" spans="1:14" s="50" customFormat="1" ht="21">
      <c r="A293" s="170" t="s">
        <v>824</v>
      </c>
      <c r="B293" s="171"/>
      <c r="C293" s="171"/>
      <c r="D293" s="171"/>
      <c r="E293" s="99"/>
      <c r="F293" s="99"/>
      <c r="G293" s="99"/>
      <c r="H293" s="99"/>
      <c r="I293" s="99"/>
      <c r="J293" s="99"/>
      <c r="K293" s="99"/>
      <c r="L293" s="99"/>
      <c r="M293" s="99"/>
      <c r="N293" s="99"/>
    </row>
    <row r="294" spans="1:14" s="50" customFormat="1" ht="21">
      <c r="A294" s="108"/>
      <c r="B294" s="109"/>
      <c r="C294" s="111" t="s">
        <v>801</v>
      </c>
      <c r="D294" s="111"/>
      <c r="E294" s="99"/>
      <c r="F294" s="99"/>
      <c r="G294" s="99"/>
      <c r="H294" s="99"/>
      <c r="I294" s="99"/>
      <c r="J294" s="99"/>
      <c r="K294" s="99"/>
      <c r="L294" s="99"/>
      <c r="M294" s="99"/>
      <c r="N294" s="99"/>
    </row>
    <row r="295" spans="1:14" s="50" customFormat="1" ht="21">
      <c r="A295" s="108"/>
      <c r="B295" s="109"/>
      <c r="C295" s="111" t="s">
        <v>199</v>
      </c>
      <c r="D295" s="111"/>
      <c r="E295" s="99"/>
      <c r="F295" s="99"/>
      <c r="G295" s="99"/>
      <c r="H295" s="99"/>
      <c r="I295" s="99"/>
      <c r="J295" s="99"/>
      <c r="K295" s="99"/>
      <c r="L295" s="99"/>
      <c r="M295" s="99"/>
      <c r="N295" s="99"/>
    </row>
    <row r="296" spans="1:14" s="50" customFormat="1" ht="21">
      <c r="A296" s="108"/>
      <c r="B296" s="119"/>
      <c r="C296" s="145"/>
      <c r="D296" s="111"/>
      <c r="E296" s="99"/>
      <c r="F296" s="99"/>
      <c r="G296" s="99"/>
      <c r="H296" s="99"/>
      <c r="I296" s="99"/>
      <c r="J296" s="99"/>
      <c r="K296" s="99"/>
      <c r="L296" s="99"/>
      <c r="M296" s="99"/>
      <c r="N296" s="99"/>
    </row>
    <row r="297" spans="1:14" s="50" customFormat="1" ht="21">
      <c r="A297" s="108"/>
      <c r="B297" s="119"/>
      <c r="C297" s="145"/>
      <c r="D297" s="111"/>
      <c r="E297" s="99"/>
      <c r="F297" s="99"/>
      <c r="G297" s="99"/>
      <c r="H297" s="99"/>
      <c r="I297" s="99"/>
      <c r="J297" s="99"/>
      <c r="K297" s="99"/>
      <c r="L297" s="99"/>
      <c r="M297" s="99"/>
      <c r="N297" s="99"/>
    </row>
    <row r="298" spans="1:14" s="50" customFormat="1" ht="21">
      <c r="A298" s="108"/>
      <c r="B298" s="119"/>
      <c r="C298" s="145"/>
      <c r="D298" s="111"/>
      <c r="E298" s="99"/>
      <c r="F298" s="99"/>
      <c r="G298" s="99"/>
      <c r="H298" s="99"/>
      <c r="I298" s="99"/>
      <c r="J298" s="99"/>
      <c r="K298" s="99"/>
      <c r="L298" s="99"/>
      <c r="M298" s="99"/>
      <c r="N298" s="99"/>
    </row>
    <row r="299" spans="1:14" s="50" customFormat="1" ht="21">
      <c r="A299" s="108"/>
      <c r="B299" s="119"/>
      <c r="C299" s="145"/>
      <c r="D299" s="111"/>
      <c r="E299" s="99"/>
      <c r="F299" s="99"/>
      <c r="G299" s="99"/>
      <c r="H299" s="99"/>
      <c r="I299" s="99"/>
      <c r="J299" s="99"/>
      <c r="K299" s="99"/>
      <c r="L299" s="99"/>
      <c r="M299" s="99"/>
      <c r="N299" s="99"/>
    </row>
    <row r="300" spans="1:14" s="50" customFormat="1" ht="21">
      <c r="A300" s="108"/>
      <c r="B300" s="119"/>
      <c r="C300" s="145"/>
      <c r="D300" s="111"/>
      <c r="E300" s="99"/>
      <c r="F300" s="99"/>
      <c r="G300" s="99"/>
      <c r="H300" s="99"/>
      <c r="I300" s="99"/>
      <c r="J300" s="99"/>
      <c r="K300" s="99"/>
      <c r="L300" s="99"/>
      <c r="M300" s="99"/>
      <c r="N300" s="99"/>
    </row>
    <row r="301" spans="1:14" s="50" customFormat="1" ht="21">
      <c r="A301" s="108"/>
      <c r="B301" s="119"/>
      <c r="C301" s="145"/>
      <c r="D301" s="111"/>
      <c r="E301" s="99"/>
      <c r="F301" s="99"/>
      <c r="G301" s="99"/>
      <c r="H301" s="99"/>
      <c r="I301" s="99"/>
      <c r="J301" s="99"/>
      <c r="K301" s="99"/>
      <c r="L301" s="99"/>
      <c r="M301" s="99"/>
      <c r="N301" s="99"/>
    </row>
    <row r="302" spans="1:14" s="50" customFormat="1" ht="21">
      <c r="A302" s="108"/>
      <c r="B302" s="119"/>
      <c r="C302" s="145"/>
      <c r="D302" s="111"/>
      <c r="E302" s="99"/>
      <c r="F302" s="99"/>
      <c r="G302" s="99"/>
      <c r="H302" s="99"/>
      <c r="I302" s="99"/>
      <c r="J302" s="99"/>
      <c r="K302" s="99"/>
      <c r="L302" s="99"/>
      <c r="M302" s="99"/>
      <c r="N302" s="99"/>
    </row>
    <row r="303" spans="1:14" s="50" customFormat="1" ht="21">
      <c r="A303" s="108"/>
      <c r="B303" s="119"/>
      <c r="C303" s="145"/>
      <c r="D303" s="111"/>
      <c r="E303" s="99"/>
      <c r="F303" s="99"/>
      <c r="G303" s="99"/>
      <c r="H303" s="99"/>
      <c r="I303" s="99"/>
      <c r="J303" s="99"/>
      <c r="K303" s="99"/>
      <c r="L303" s="99"/>
      <c r="M303" s="99"/>
      <c r="N303" s="99"/>
    </row>
    <row r="304" spans="1:14" s="50" customFormat="1" ht="21">
      <c r="A304" s="108"/>
      <c r="B304" s="119"/>
      <c r="C304" s="145"/>
      <c r="D304" s="111"/>
      <c r="E304" s="99"/>
      <c r="F304" s="99"/>
      <c r="G304" s="99"/>
      <c r="H304" s="99"/>
      <c r="I304" s="99"/>
      <c r="J304" s="99"/>
      <c r="K304" s="99"/>
      <c r="L304" s="99"/>
      <c r="M304" s="99"/>
      <c r="N304" s="99"/>
    </row>
    <row r="305" spans="1:14" s="50" customFormat="1" ht="21">
      <c r="A305" s="108"/>
      <c r="B305" s="119"/>
      <c r="C305" s="145"/>
      <c r="D305" s="111"/>
      <c r="E305" s="99"/>
      <c r="F305" s="99"/>
      <c r="G305" s="99"/>
      <c r="H305" s="99"/>
      <c r="I305" s="99"/>
      <c r="J305" s="99"/>
      <c r="K305" s="99"/>
      <c r="L305" s="99"/>
      <c r="M305" s="99"/>
      <c r="N305" s="99"/>
    </row>
    <row r="306" spans="1:14" s="50" customFormat="1" ht="21">
      <c r="A306" s="108"/>
      <c r="B306" s="119"/>
      <c r="C306" s="145"/>
      <c r="D306" s="111"/>
      <c r="E306" s="99"/>
      <c r="F306" s="99"/>
      <c r="G306" s="99"/>
      <c r="H306" s="99"/>
      <c r="I306" s="99"/>
      <c r="J306" s="99"/>
      <c r="K306" s="99"/>
      <c r="L306" s="99"/>
      <c r="M306" s="99"/>
      <c r="N306" s="99"/>
    </row>
    <row r="307" spans="1:14" s="50" customFormat="1" ht="21">
      <c r="A307" s="108"/>
      <c r="B307" s="119"/>
      <c r="C307" s="145"/>
      <c r="D307" s="111"/>
      <c r="E307" s="99"/>
      <c r="F307" s="99"/>
      <c r="G307" s="99"/>
      <c r="H307" s="99"/>
      <c r="I307" s="99"/>
      <c r="J307" s="99"/>
      <c r="K307" s="99"/>
      <c r="L307" s="99"/>
      <c r="M307" s="99"/>
      <c r="N307" s="99"/>
    </row>
    <row r="308" spans="1:14" s="50" customFormat="1" ht="21">
      <c r="A308" s="108"/>
      <c r="B308" s="119"/>
      <c r="C308" s="145"/>
      <c r="D308" s="111"/>
      <c r="E308" s="99"/>
      <c r="F308" s="99"/>
      <c r="G308" s="99"/>
      <c r="H308" s="99"/>
      <c r="I308" s="99"/>
      <c r="J308" s="99"/>
      <c r="K308" s="99"/>
      <c r="L308" s="99"/>
      <c r="M308" s="99"/>
      <c r="N308" s="99"/>
    </row>
    <row r="309" spans="1:14" s="50" customFormat="1" ht="21">
      <c r="A309" s="108"/>
      <c r="B309" s="119"/>
      <c r="C309" s="145"/>
      <c r="D309" s="111"/>
      <c r="E309" s="99"/>
      <c r="F309" s="99"/>
      <c r="G309" s="99"/>
      <c r="H309" s="99"/>
      <c r="I309" s="99"/>
      <c r="J309" s="99"/>
      <c r="K309" s="99"/>
      <c r="L309" s="99"/>
      <c r="M309" s="99"/>
      <c r="N309" s="99"/>
    </row>
    <row r="310" spans="1:14" s="50" customFormat="1" ht="21">
      <c r="A310" s="108"/>
      <c r="B310" s="119"/>
      <c r="C310" s="145"/>
      <c r="D310" s="111"/>
      <c r="E310" s="99"/>
      <c r="F310" s="99"/>
      <c r="G310" s="99"/>
      <c r="H310" s="99"/>
      <c r="I310" s="99"/>
      <c r="J310" s="99"/>
      <c r="K310" s="99"/>
      <c r="L310" s="99"/>
      <c r="M310" s="99"/>
      <c r="N310" s="99"/>
    </row>
    <row r="311" spans="1:14" s="50" customFormat="1" ht="21">
      <c r="A311" s="95" t="s">
        <v>268</v>
      </c>
      <c r="B311" s="96"/>
      <c r="C311" s="146"/>
      <c r="D311" s="149"/>
      <c r="E311" s="95"/>
      <c r="F311" s="99"/>
      <c r="G311" s="95"/>
      <c r="H311" s="95"/>
      <c r="I311" s="95"/>
      <c r="J311" s="95"/>
      <c r="K311" s="95"/>
      <c r="L311" s="95"/>
      <c r="M311" s="95"/>
      <c r="N311" s="95"/>
    </row>
    <row r="312" spans="1:14" s="50" customFormat="1" ht="21">
      <c r="A312" s="96" t="s">
        <v>416</v>
      </c>
      <c r="B312" s="96"/>
      <c r="C312" s="146"/>
      <c r="D312" s="149"/>
      <c r="E312" s="96"/>
      <c r="F312" s="99"/>
      <c r="G312" s="96"/>
      <c r="H312" s="96"/>
      <c r="I312" s="96"/>
      <c r="J312" s="96"/>
      <c r="K312" s="96"/>
      <c r="L312" s="96"/>
      <c r="M312" s="96"/>
      <c r="N312" s="96"/>
    </row>
    <row r="313" spans="1:14" s="50" customFormat="1" ht="21">
      <c r="A313" s="96" t="s">
        <v>554</v>
      </c>
      <c r="B313" s="96"/>
      <c r="C313" s="146"/>
      <c r="D313" s="149"/>
      <c r="E313" s="96"/>
      <c r="F313" s="99"/>
      <c r="G313" s="96"/>
      <c r="H313" s="96"/>
      <c r="I313" s="96"/>
      <c r="J313" s="96"/>
      <c r="K313" s="96"/>
      <c r="L313" s="96"/>
      <c r="M313" s="96"/>
      <c r="N313" s="96"/>
    </row>
    <row r="314" spans="1:14" s="50" customFormat="1" ht="21">
      <c r="A314" s="99"/>
      <c r="B314" s="166" t="s">
        <v>796</v>
      </c>
      <c r="C314" s="166"/>
      <c r="D314" s="98"/>
      <c r="E314" s="99"/>
      <c r="F314" s="99"/>
      <c r="G314" s="99"/>
      <c r="H314" s="99"/>
      <c r="I314" s="99"/>
      <c r="J314" s="99"/>
      <c r="K314" s="99"/>
      <c r="L314" s="99"/>
      <c r="M314" s="99"/>
      <c r="N314" s="99"/>
    </row>
    <row r="315" spans="1:14" s="50" customFormat="1" ht="21">
      <c r="A315" s="100" t="s">
        <v>3</v>
      </c>
      <c r="B315" s="125" t="s">
        <v>260</v>
      </c>
      <c r="C315" s="135" t="s">
        <v>234</v>
      </c>
      <c r="D315" s="100" t="s">
        <v>235</v>
      </c>
      <c r="E315" s="99"/>
      <c r="F315" s="99"/>
      <c r="G315" s="99"/>
      <c r="H315" s="99"/>
      <c r="I315" s="99"/>
      <c r="J315" s="99"/>
      <c r="K315" s="99"/>
      <c r="L315" s="99"/>
      <c r="M315" s="99"/>
      <c r="N315" s="99"/>
    </row>
    <row r="316" spans="1:14" s="50" customFormat="1" ht="21">
      <c r="A316" s="101">
        <v>1</v>
      </c>
      <c r="B316" s="102" t="s">
        <v>417</v>
      </c>
      <c r="C316" s="103">
        <v>600</v>
      </c>
      <c r="D316" s="121" t="s">
        <v>265</v>
      </c>
      <c r="E316" s="99"/>
      <c r="F316" s="99"/>
      <c r="G316" s="99"/>
      <c r="H316" s="99"/>
      <c r="I316" s="99"/>
      <c r="J316" s="99"/>
      <c r="K316" s="99"/>
      <c r="L316" s="99"/>
      <c r="M316" s="99"/>
      <c r="N316" s="99"/>
    </row>
    <row r="317" spans="1:14" s="50" customFormat="1" ht="21.75" thickBot="1">
      <c r="A317" s="104" t="s">
        <v>184</v>
      </c>
      <c r="B317" s="127"/>
      <c r="C317" s="137">
        <f>SUM(C316:C316)</f>
        <v>600</v>
      </c>
      <c r="D317" s="105"/>
      <c r="E317" s="99"/>
      <c r="F317" s="99"/>
      <c r="G317" s="99"/>
      <c r="H317" s="99"/>
      <c r="I317" s="99"/>
      <c r="J317" s="99"/>
      <c r="K317" s="99"/>
      <c r="L317" s="99"/>
      <c r="M317" s="99"/>
      <c r="N317" s="99"/>
    </row>
    <row r="318" spans="1:14" s="50" customFormat="1" ht="21.75" thickTop="1">
      <c r="A318" s="99"/>
      <c r="B318" s="133"/>
      <c r="C318" s="147"/>
      <c r="D318" s="97"/>
      <c r="E318" s="99"/>
      <c r="F318" s="99"/>
      <c r="G318" s="99"/>
      <c r="H318" s="99"/>
      <c r="I318" s="99"/>
      <c r="J318" s="99"/>
      <c r="K318" s="99"/>
      <c r="L318" s="99"/>
      <c r="M318" s="99"/>
      <c r="N318" s="99"/>
    </row>
    <row r="319" spans="1:14" s="50" customFormat="1" ht="21">
      <c r="A319" s="170" t="s">
        <v>819</v>
      </c>
      <c r="B319" s="171"/>
      <c r="C319" s="171"/>
      <c r="D319" s="171"/>
      <c r="E319" s="99"/>
      <c r="F319" s="99"/>
      <c r="G319" s="99"/>
      <c r="H319" s="99"/>
      <c r="I319" s="99"/>
      <c r="J319" s="99"/>
      <c r="K319" s="99"/>
      <c r="L319" s="99"/>
      <c r="M319" s="99"/>
      <c r="N319" s="99"/>
    </row>
    <row r="320" spans="1:14" s="50" customFormat="1" ht="21">
      <c r="A320" s="108"/>
      <c r="B320" s="109"/>
      <c r="C320" s="111" t="s">
        <v>798</v>
      </c>
      <c r="D320" s="111"/>
      <c r="E320" s="99"/>
      <c r="F320" s="99"/>
      <c r="G320" s="99"/>
      <c r="H320" s="99"/>
      <c r="I320" s="99"/>
      <c r="J320" s="99"/>
      <c r="K320" s="99"/>
      <c r="L320" s="99"/>
      <c r="M320" s="99"/>
      <c r="N320" s="99"/>
    </row>
    <row r="321" spans="1:14" s="50" customFormat="1" ht="21">
      <c r="A321" s="108"/>
      <c r="B321" s="109"/>
      <c r="C321" s="111" t="s">
        <v>799</v>
      </c>
      <c r="D321" s="111"/>
      <c r="E321" s="99"/>
      <c r="F321" s="99"/>
      <c r="G321" s="99"/>
      <c r="H321" s="99"/>
      <c r="I321" s="99"/>
      <c r="J321" s="99"/>
      <c r="K321" s="99"/>
      <c r="L321" s="99"/>
      <c r="M321" s="99"/>
      <c r="N321" s="99"/>
    </row>
    <row r="322" spans="1:14" s="50" customFormat="1" ht="21">
      <c r="A322" s="108"/>
      <c r="B322" s="109"/>
      <c r="C322" s="111"/>
      <c r="D322" s="111"/>
      <c r="E322" s="99"/>
      <c r="F322" s="99"/>
      <c r="G322" s="99"/>
      <c r="H322" s="99"/>
      <c r="I322" s="99"/>
      <c r="J322" s="99"/>
      <c r="K322" s="99"/>
      <c r="L322" s="99"/>
      <c r="M322" s="99"/>
      <c r="N322" s="99"/>
    </row>
    <row r="323" spans="1:14" s="50" customFormat="1" ht="21">
      <c r="A323" s="170" t="s">
        <v>820</v>
      </c>
      <c r="B323" s="171"/>
      <c r="C323" s="171"/>
      <c r="D323" s="171"/>
      <c r="E323" s="99"/>
      <c r="F323" s="99"/>
      <c r="G323" s="99"/>
      <c r="H323" s="99"/>
      <c r="I323" s="99"/>
      <c r="J323" s="99"/>
      <c r="K323" s="99"/>
      <c r="L323" s="99"/>
      <c r="M323" s="99"/>
      <c r="N323" s="99"/>
    </row>
    <row r="324" spans="1:14" s="50" customFormat="1" ht="21">
      <c r="A324" s="108"/>
      <c r="B324" s="109"/>
      <c r="C324" s="111" t="s">
        <v>821</v>
      </c>
      <c r="D324" s="111"/>
      <c r="E324" s="99"/>
      <c r="F324" s="99"/>
      <c r="G324" s="99"/>
      <c r="H324" s="99"/>
      <c r="I324" s="99"/>
      <c r="J324" s="99"/>
      <c r="K324" s="99"/>
      <c r="L324" s="99"/>
      <c r="M324" s="99"/>
      <c r="N324" s="99"/>
    </row>
    <row r="325" spans="1:14" s="50" customFormat="1" ht="21">
      <c r="A325" s="108"/>
      <c r="B325" s="109"/>
      <c r="C325" s="111" t="s">
        <v>822</v>
      </c>
      <c r="D325" s="111"/>
      <c r="E325" s="99"/>
      <c r="F325" s="99"/>
      <c r="G325" s="99"/>
      <c r="H325" s="99"/>
      <c r="I325" s="99"/>
      <c r="J325" s="99"/>
      <c r="K325" s="99"/>
      <c r="L325" s="99"/>
      <c r="M325" s="99"/>
      <c r="N325" s="99"/>
    </row>
    <row r="326" spans="1:14" s="50" customFormat="1" ht="21">
      <c r="A326" s="108"/>
      <c r="B326" s="109"/>
      <c r="C326" s="111"/>
      <c r="D326" s="111"/>
      <c r="E326" s="99"/>
      <c r="F326" s="99"/>
      <c r="G326" s="99"/>
      <c r="H326" s="99"/>
      <c r="I326" s="99"/>
      <c r="J326" s="99"/>
      <c r="K326" s="99"/>
      <c r="L326" s="99"/>
      <c r="M326" s="99"/>
      <c r="N326" s="99"/>
    </row>
    <row r="327" spans="1:14" s="50" customFormat="1" ht="21">
      <c r="A327" s="170" t="s">
        <v>824</v>
      </c>
      <c r="B327" s="171"/>
      <c r="C327" s="171"/>
      <c r="D327" s="171"/>
      <c r="E327" s="99"/>
      <c r="F327" s="99"/>
      <c r="G327" s="99"/>
      <c r="H327" s="99"/>
      <c r="I327" s="99"/>
      <c r="J327" s="99"/>
      <c r="K327" s="99"/>
      <c r="L327" s="99"/>
      <c r="M327" s="99"/>
      <c r="N327" s="99"/>
    </row>
    <row r="328" spans="1:14" s="50" customFormat="1" ht="21">
      <c r="A328" s="108"/>
      <c r="B328" s="109"/>
      <c r="C328" s="111" t="s">
        <v>823</v>
      </c>
      <c r="D328" s="111"/>
      <c r="E328" s="99"/>
      <c r="F328" s="99"/>
      <c r="G328" s="99"/>
      <c r="H328" s="99"/>
      <c r="I328" s="99"/>
      <c r="J328" s="99"/>
      <c r="K328" s="99"/>
      <c r="L328" s="99"/>
      <c r="M328" s="99"/>
      <c r="N328" s="99"/>
    </row>
    <row r="329" spans="1:14" s="50" customFormat="1" ht="21">
      <c r="A329" s="108"/>
      <c r="B329" s="109"/>
      <c r="C329" s="111" t="s">
        <v>800</v>
      </c>
      <c r="D329" s="111"/>
      <c r="E329" s="99"/>
      <c r="F329" s="99"/>
      <c r="G329" s="99"/>
      <c r="H329" s="99"/>
      <c r="I329" s="99"/>
      <c r="J329" s="99"/>
      <c r="K329" s="99"/>
      <c r="L329" s="99"/>
      <c r="M329" s="99"/>
      <c r="N329" s="99"/>
    </row>
    <row r="330" spans="1:14" s="50" customFormat="1" ht="21">
      <c r="A330" s="108"/>
      <c r="B330" s="109"/>
      <c r="C330" s="111"/>
      <c r="D330" s="111"/>
      <c r="E330" s="99"/>
      <c r="F330" s="99"/>
      <c r="G330" s="99"/>
      <c r="H330" s="99"/>
      <c r="I330" s="99"/>
      <c r="J330" s="99"/>
      <c r="K330" s="99"/>
      <c r="L330" s="99"/>
      <c r="M330" s="99"/>
      <c r="N330" s="99"/>
    </row>
    <row r="331" spans="1:14" s="50" customFormat="1" ht="21">
      <c r="A331" s="170" t="s">
        <v>824</v>
      </c>
      <c r="B331" s="171"/>
      <c r="C331" s="171"/>
      <c r="D331" s="171"/>
      <c r="E331" s="99"/>
      <c r="F331" s="99"/>
      <c r="G331" s="99"/>
      <c r="H331" s="99"/>
      <c r="I331" s="99"/>
      <c r="J331" s="99"/>
      <c r="K331" s="99"/>
      <c r="L331" s="99"/>
      <c r="M331" s="99"/>
      <c r="N331" s="99"/>
    </row>
    <row r="332" spans="1:14" s="50" customFormat="1" ht="21">
      <c r="A332" s="108"/>
      <c r="B332" s="109"/>
      <c r="C332" s="111" t="s">
        <v>801</v>
      </c>
      <c r="D332" s="111"/>
      <c r="E332" s="99"/>
      <c r="F332" s="99"/>
      <c r="G332" s="99"/>
      <c r="H332" s="99"/>
      <c r="I332" s="99"/>
      <c r="J332" s="99"/>
      <c r="K332" s="99"/>
      <c r="L332" s="99"/>
      <c r="M332" s="99"/>
      <c r="N332" s="99"/>
    </row>
    <row r="333" spans="1:14" s="50" customFormat="1" ht="21">
      <c r="A333" s="108"/>
      <c r="B333" s="109"/>
      <c r="C333" s="111" t="s">
        <v>199</v>
      </c>
      <c r="D333" s="111"/>
      <c r="E333" s="99"/>
      <c r="F333" s="99"/>
      <c r="G333" s="99"/>
      <c r="H333" s="99"/>
      <c r="I333" s="99"/>
      <c r="J333" s="99"/>
      <c r="K333" s="99"/>
      <c r="L333" s="99"/>
      <c r="M333" s="99"/>
      <c r="N333" s="99"/>
    </row>
    <row r="334" spans="1:14" s="50" customFormat="1" ht="21">
      <c r="A334" s="176"/>
      <c r="B334" s="176"/>
      <c r="C334" s="176"/>
      <c r="D334" s="176"/>
      <c r="E334" s="99"/>
      <c r="F334" s="99"/>
      <c r="G334" s="99"/>
      <c r="H334" s="99"/>
      <c r="I334" s="99"/>
      <c r="J334" s="99"/>
      <c r="K334" s="99"/>
      <c r="L334" s="99"/>
      <c r="M334" s="99"/>
      <c r="N334" s="99"/>
    </row>
    <row r="335" spans="1:14" s="50" customFormat="1" ht="21">
      <c r="A335" s="97"/>
      <c r="B335" s="133"/>
      <c r="C335" s="147"/>
      <c r="D335" s="97"/>
      <c r="E335" s="99"/>
      <c r="F335" s="99"/>
      <c r="G335" s="99"/>
      <c r="H335" s="99"/>
      <c r="I335" s="99"/>
      <c r="J335" s="99"/>
      <c r="K335" s="99"/>
      <c r="L335" s="99"/>
      <c r="M335" s="99"/>
      <c r="N335" s="99"/>
    </row>
    <row r="336" spans="1:14" s="50" customFormat="1" ht="21">
      <c r="A336" s="97"/>
      <c r="B336" s="133"/>
      <c r="C336" s="147"/>
      <c r="D336" s="97"/>
      <c r="E336" s="99"/>
      <c r="F336" s="99"/>
      <c r="G336" s="99"/>
      <c r="H336" s="99"/>
      <c r="I336" s="99"/>
      <c r="J336" s="99"/>
      <c r="K336" s="99"/>
      <c r="L336" s="99"/>
      <c r="M336" s="99"/>
      <c r="N336" s="99"/>
    </row>
    <row r="337" spans="1:14" s="50" customFormat="1" ht="21">
      <c r="A337" s="97"/>
      <c r="B337" s="133"/>
      <c r="C337" s="147"/>
      <c r="D337" s="97"/>
      <c r="E337" s="99"/>
      <c r="F337" s="99"/>
      <c r="G337" s="99"/>
      <c r="H337" s="99"/>
      <c r="I337" s="99"/>
      <c r="J337" s="99"/>
      <c r="K337" s="99"/>
      <c r="L337" s="99"/>
      <c r="M337" s="99"/>
      <c r="N337" s="99"/>
    </row>
    <row r="338" spans="1:14" s="50" customFormat="1" ht="21">
      <c r="A338" s="97"/>
      <c r="B338" s="133"/>
      <c r="C338" s="147"/>
      <c r="D338" s="97"/>
      <c r="E338" s="99"/>
      <c r="F338" s="99"/>
      <c r="G338" s="99"/>
      <c r="H338" s="99"/>
      <c r="I338" s="99"/>
      <c r="J338" s="99"/>
      <c r="K338" s="99"/>
      <c r="L338" s="99"/>
      <c r="M338" s="99"/>
      <c r="N338" s="99"/>
    </row>
    <row r="339" spans="1:14" s="50" customFormat="1" ht="21">
      <c r="A339" s="97"/>
      <c r="B339" s="133"/>
      <c r="C339" s="147"/>
      <c r="D339" s="97"/>
      <c r="E339" s="99"/>
      <c r="F339" s="99"/>
      <c r="G339" s="99"/>
      <c r="H339" s="99"/>
      <c r="I339" s="99"/>
      <c r="J339" s="99"/>
      <c r="K339" s="99"/>
      <c r="L339" s="99"/>
      <c r="M339" s="99"/>
      <c r="N339" s="99"/>
    </row>
    <row r="340" spans="1:14" s="50" customFormat="1" ht="21">
      <c r="A340" s="97"/>
      <c r="B340" s="133"/>
      <c r="C340" s="147"/>
      <c r="D340" s="97"/>
      <c r="E340" s="99"/>
      <c r="F340" s="99"/>
      <c r="G340" s="99"/>
      <c r="H340" s="99"/>
      <c r="I340" s="99"/>
      <c r="J340" s="99"/>
      <c r="K340" s="99"/>
      <c r="L340" s="99"/>
      <c r="M340" s="99"/>
      <c r="N340" s="99"/>
    </row>
    <row r="341" spans="1:14" s="50" customFormat="1" ht="21">
      <c r="A341" s="97"/>
      <c r="B341" s="133"/>
      <c r="C341" s="147"/>
      <c r="D341" s="97"/>
      <c r="E341" s="99"/>
      <c r="F341" s="99"/>
      <c r="G341" s="99"/>
      <c r="H341" s="99"/>
      <c r="I341" s="99"/>
      <c r="J341" s="99"/>
      <c r="K341" s="99"/>
      <c r="L341" s="99"/>
      <c r="M341" s="99"/>
      <c r="N341" s="99"/>
    </row>
    <row r="342" spans="1:14" s="50" customFormat="1" ht="21">
      <c r="A342" s="95" t="s">
        <v>268</v>
      </c>
      <c r="B342" s="96"/>
      <c r="C342" s="146"/>
      <c r="D342" s="149"/>
      <c r="E342" s="95"/>
      <c r="F342" s="99"/>
      <c r="G342" s="95"/>
      <c r="H342" s="95"/>
      <c r="I342" s="95"/>
      <c r="J342" s="95"/>
      <c r="K342" s="95"/>
      <c r="L342" s="95"/>
      <c r="M342" s="95"/>
      <c r="N342" s="95"/>
    </row>
    <row r="343" spans="1:14" s="50" customFormat="1" ht="21">
      <c r="A343" s="96" t="s">
        <v>421</v>
      </c>
      <c r="B343" s="96"/>
      <c r="C343" s="146"/>
      <c r="D343" s="149"/>
      <c r="E343" s="96"/>
      <c r="F343" s="99"/>
      <c r="G343" s="96"/>
      <c r="H343" s="96"/>
      <c r="I343" s="96"/>
      <c r="J343" s="96"/>
      <c r="K343" s="96"/>
      <c r="L343" s="96"/>
      <c r="M343" s="96"/>
      <c r="N343" s="96"/>
    </row>
    <row r="344" spans="1:14" s="50" customFormat="1" ht="21">
      <c r="A344" s="96" t="s">
        <v>797</v>
      </c>
      <c r="B344" s="96"/>
      <c r="C344" s="146"/>
      <c r="D344" s="149"/>
      <c r="E344" s="96"/>
      <c r="F344" s="99"/>
      <c r="G344" s="96"/>
      <c r="H344" s="96"/>
      <c r="I344" s="96"/>
      <c r="J344" s="96"/>
      <c r="K344" s="96"/>
      <c r="L344" s="96"/>
      <c r="M344" s="96"/>
      <c r="N344" s="96"/>
    </row>
    <row r="345" spans="1:14" s="50" customFormat="1" ht="21">
      <c r="A345" s="99"/>
      <c r="B345" s="166" t="s">
        <v>283</v>
      </c>
      <c r="C345" s="166"/>
      <c r="D345" s="98"/>
      <c r="E345" s="99"/>
      <c r="F345" s="99"/>
      <c r="G345" s="99"/>
      <c r="H345" s="99"/>
      <c r="I345" s="99"/>
      <c r="J345" s="99"/>
      <c r="K345" s="99"/>
      <c r="L345" s="99"/>
      <c r="M345" s="99"/>
      <c r="N345" s="99"/>
    </row>
    <row r="346" spans="1:14" s="50" customFormat="1" ht="21">
      <c r="A346" s="100" t="s">
        <v>3</v>
      </c>
      <c r="B346" s="125" t="s">
        <v>260</v>
      </c>
      <c r="C346" s="135" t="s">
        <v>234</v>
      </c>
      <c r="D346" s="100" t="s">
        <v>235</v>
      </c>
      <c r="E346" s="99"/>
      <c r="F346" s="99"/>
      <c r="G346" s="99"/>
      <c r="H346" s="99"/>
      <c r="I346" s="99"/>
      <c r="J346" s="99"/>
      <c r="K346" s="99"/>
      <c r="L346" s="99"/>
      <c r="M346" s="99"/>
      <c r="N346" s="99"/>
    </row>
    <row r="347" spans="1:14" s="50" customFormat="1" ht="21">
      <c r="A347" s="101">
        <v>1</v>
      </c>
      <c r="B347" s="102" t="s">
        <v>417</v>
      </c>
      <c r="C347" s="103">
        <v>400</v>
      </c>
      <c r="D347" s="121" t="s">
        <v>265</v>
      </c>
      <c r="E347" s="99"/>
      <c r="F347" s="99"/>
      <c r="G347" s="99"/>
      <c r="H347" s="99"/>
      <c r="I347" s="99"/>
      <c r="J347" s="99"/>
      <c r="K347" s="99"/>
      <c r="L347" s="99"/>
      <c r="M347" s="99"/>
      <c r="N347" s="99"/>
    </row>
    <row r="348" spans="1:14" s="50" customFormat="1" ht="21">
      <c r="A348" s="101"/>
      <c r="B348" s="102"/>
      <c r="C348" s="103"/>
      <c r="D348" s="121"/>
      <c r="E348" s="99"/>
      <c r="F348" s="99"/>
      <c r="G348" s="99"/>
      <c r="H348" s="99"/>
      <c r="I348" s="99"/>
      <c r="J348" s="99"/>
      <c r="K348" s="99"/>
      <c r="L348" s="99"/>
      <c r="M348" s="99"/>
      <c r="N348" s="99"/>
    </row>
    <row r="349" spans="1:14" s="50" customFormat="1" ht="21">
      <c r="A349" s="101"/>
      <c r="B349" s="102"/>
      <c r="C349" s="103"/>
      <c r="D349" s="121"/>
      <c r="E349" s="99"/>
      <c r="F349" s="99"/>
      <c r="G349" s="99"/>
      <c r="H349" s="99"/>
      <c r="I349" s="99"/>
      <c r="J349" s="99"/>
      <c r="K349" s="99"/>
      <c r="L349" s="99"/>
      <c r="M349" s="99"/>
      <c r="N349" s="99"/>
    </row>
    <row r="350" spans="1:14" s="50" customFormat="1" ht="21">
      <c r="A350" s="101"/>
      <c r="B350" s="102"/>
      <c r="C350" s="103"/>
      <c r="D350" s="121"/>
      <c r="E350" s="99"/>
      <c r="F350" s="99"/>
      <c r="G350" s="99"/>
      <c r="H350" s="99"/>
      <c r="I350" s="99"/>
      <c r="J350" s="99"/>
      <c r="K350" s="99"/>
      <c r="L350" s="99"/>
      <c r="M350" s="99"/>
      <c r="N350" s="99"/>
    </row>
    <row r="351" spans="1:14" s="50" customFormat="1" ht="21.75" thickBot="1">
      <c r="A351" s="104" t="s">
        <v>184</v>
      </c>
      <c r="B351" s="127"/>
      <c r="C351" s="137">
        <f>SUM(C347:C350)</f>
        <v>400</v>
      </c>
      <c r="D351" s="105"/>
      <c r="E351" s="99"/>
      <c r="F351" s="99"/>
      <c r="G351" s="99"/>
      <c r="H351" s="99"/>
      <c r="I351" s="99"/>
      <c r="J351" s="99"/>
      <c r="K351" s="99"/>
      <c r="L351" s="99"/>
      <c r="M351" s="99"/>
      <c r="N351" s="99"/>
    </row>
    <row r="352" spans="1:14" s="50" customFormat="1" ht="21.75" thickTop="1">
      <c r="A352" s="99"/>
      <c r="B352" s="133"/>
      <c r="C352" s="147"/>
      <c r="D352" s="97"/>
      <c r="E352" s="99"/>
      <c r="F352" s="99"/>
      <c r="G352" s="99"/>
      <c r="H352" s="99"/>
      <c r="I352" s="99"/>
      <c r="J352" s="99"/>
      <c r="K352" s="99"/>
      <c r="L352" s="99"/>
      <c r="M352" s="99"/>
      <c r="N352" s="99"/>
    </row>
    <row r="353" spans="1:14" s="50" customFormat="1" ht="21">
      <c r="A353" s="99"/>
      <c r="B353" s="133"/>
      <c r="C353" s="147"/>
      <c r="D353" s="97"/>
      <c r="E353" s="99"/>
      <c r="F353" s="99"/>
      <c r="G353" s="99"/>
      <c r="H353" s="99"/>
      <c r="I353" s="99"/>
      <c r="J353" s="99"/>
      <c r="K353" s="99"/>
      <c r="L353" s="99"/>
      <c r="M353" s="99"/>
      <c r="N353" s="99"/>
    </row>
    <row r="354" spans="1:14" s="50" customFormat="1" ht="21">
      <c r="A354" s="176" t="s">
        <v>398</v>
      </c>
      <c r="B354" s="176"/>
      <c r="C354" s="176"/>
      <c r="D354" s="176"/>
      <c r="E354" s="99"/>
      <c r="F354" s="99"/>
      <c r="G354" s="99"/>
      <c r="H354" s="99"/>
      <c r="I354" s="99"/>
      <c r="J354" s="99"/>
      <c r="K354" s="99"/>
      <c r="L354" s="99"/>
      <c r="M354" s="99"/>
      <c r="N354" s="99"/>
    </row>
    <row r="355" spans="1:14" s="50" customFormat="1" ht="21">
      <c r="A355" s="176" t="s">
        <v>423</v>
      </c>
      <c r="B355" s="176"/>
      <c r="C355" s="176"/>
      <c r="D355" s="176"/>
      <c r="E355" s="99"/>
      <c r="F355" s="99"/>
      <c r="G355" s="99"/>
      <c r="H355" s="99"/>
      <c r="I355" s="99"/>
      <c r="J355" s="99"/>
      <c r="K355" s="99"/>
      <c r="L355" s="99"/>
      <c r="M355" s="99"/>
      <c r="N355" s="99"/>
    </row>
    <row r="356" spans="1:14" s="50" customFormat="1" ht="21">
      <c r="A356" s="176" t="s">
        <v>393</v>
      </c>
      <c r="B356" s="176"/>
      <c r="C356" s="176"/>
      <c r="D356" s="176"/>
      <c r="E356" s="99"/>
      <c r="F356" s="99"/>
      <c r="G356" s="99"/>
      <c r="H356" s="99"/>
      <c r="I356" s="99"/>
      <c r="J356" s="99"/>
      <c r="K356" s="99"/>
      <c r="L356" s="99"/>
      <c r="M356" s="99"/>
      <c r="N356" s="99"/>
    </row>
    <row r="357" spans="1:14" s="50" customFormat="1" ht="21">
      <c r="A357" s="97"/>
      <c r="B357" s="97"/>
      <c r="C357" s="97"/>
      <c r="D357" s="97"/>
      <c r="E357" s="99"/>
      <c r="F357" s="99"/>
      <c r="G357" s="99"/>
      <c r="H357" s="99"/>
      <c r="I357" s="99"/>
      <c r="J357" s="99"/>
      <c r="K357" s="99"/>
      <c r="L357" s="99"/>
      <c r="M357" s="99"/>
      <c r="N357" s="99"/>
    </row>
    <row r="358" spans="1:14" s="50" customFormat="1" ht="21">
      <c r="A358" s="176" t="s">
        <v>397</v>
      </c>
      <c r="B358" s="176"/>
      <c r="C358" s="176"/>
      <c r="D358" s="176"/>
      <c r="E358" s="99"/>
      <c r="F358" s="99"/>
      <c r="G358" s="99"/>
      <c r="H358" s="99"/>
      <c r="I358" s="99"/>
      <c r="J358" s="99"/>
      <c r="K358" s="99"/>
      <c r="L358" s="99"/>
      <c r="M358" s="99"/>
      <c r="N358" s="99"/>
    </row>
    <row r="359" spans="1:14" s="50" customFormat="1" ht="21">
      <c r="A359" s="176" t="s">
        <v>424</v>
      </c>
      <c r="B359" s="176"/>
      <c r="C359" s="176"/>
      <c r="D359" s="176"/>
      <c r="E359" s="99"/>
      <c r="F359" s="99"/>
      <c r="G359" s="99"/>
      <c r="H359" s="99"/>
      <c r="I359" s="99"/>
      <c r="J359" s="99"/>
      <c r="K359" s="99"/>
      <c r="L359" s="99"/>
      <c r="M359" s="99"/>
      <c r="N359" s="99"/>
    </row>
    <row r="360" spans="1:14" s="50" customFormat="1" ht="21">
      <c r="A360" s="176" t="s">
        <v>399</v>
      </c>
      <c r="B360" s="176"/>
      <c r="C360" s="176"/>
      <c r="D360" s="176"/>
      <c r="E360" s="99"/>
      <c r="F360" s="99"/>
      <c r="G360" s="99"/>
      <c r="H360" s="99"/>
      <c r="I360" s="99"/>
      <c r="J360" s="99"/>
      <c r="K360" s="99"/>
      <c r="L360" s="99"/>
      <c r="M360" s="99"/>
      <c r="N360" s="99"/>
    </row>
    <row r="361" spans="1:14" s="50" customFormat="1" ht="21">
      <c r="A361" s="97"/>
      <c r="B361" s="97"/>
      <c r="C361" s="97"/>
      <c r="D361" s="97"/>
      <c r="E361" s="99"/>
      <c r="F361" s="99"/>
      <c r="G361" s="99"/>
      <c r="H361" s="99"/>
      <c r="I361" s="99"/>
      <c r="J361" s="99"/>
      <c r="K361" s="99"/>
      <c r="L361" s="99"/>
      <c r="M361" s="99"/>
      <c r="N361" s="99"/>
    </row>
    <row r="362" spans="1:14" s="50" customFormat="1" ht="21">
      <c r="A362" s="176" t="s">
        <v>400</v>
      </c>
      <c r="B362" s="176"/>
      <c r="C362" s="176"/>
      <c r="D362" s="176"/>
      <c r="E362" s="99"/>
      <c r="F362" s="99"/>
      <c r="G362" s="99"/>
      <c r="H362" s="99"/>
      <c r="I362" s="99"/>
      <c r="J362" s="99"/>
      <c r="K362" s="99"/>
      <c r="L362" s="99"/>
      <c r="M362" s="99"/>
      <c r="N362" s="99"/>
    </row>
    <row r="363" spans="1:14" s="50" customFormat="1" ht="21">
      <c r="A363" s="176" t="s">
        <v>434</v>
      </c>
      <c r="B363" s="176"/>
      <c r="C363" s="176"/>
      <c r="D363" s="176"/>
      <c r="E363" s="99"/>
      <c r="F363" s="99"/>
      <c r="G363" s="99"/>
      <c r="H363" s="99"/>
      <c r="I363" s="99"/>
      <c r="J363" s="99"/>
      <c r="K363" s="99"/>
      <c r="L363" s="99"/>
      <c r="M363" s="99"/>
      <c r="N363" s="99"/>
    </row>
    <row r="364" spans="1:14" s="50" customFormat="1" ht="21">
      <c r="A364" s="176" t="s">
        <v>825</v>
      </c>
      <c r="B364" s="176"/>
      <c r="C364" s="176"/>
      <c r="D364" s="176"/>
      <c r="E364" s="99"/>
      <c r="F364" s="99"/>
      <c r="G364" s="99"/>
      <c r="H364" s="99"/>
      <c r="I364" s="99"/>
      <c r="J364" s="99"/>
      <c r="K364" s="99"/>
      <c r="L364" s="99"/>
      <c r="M364" s="99"/>
      <c r="N364" s="99"/>
    </row>
    <row r="365" spans="1:14" s="50" customFormat="1" ht="21">
      <c r="A365" s="97"/>
      <c r="B365" s="97"/>
      <c r="C365" s="97"/>
      <c r="D365" s="97"/>
      <c r="E365" s="99"/>
      <c r="F365" s="99"/>
      <c r="G365" s="99"/>
      <c r="H365" s="99"/>
      <c r="I365" s="99"/>
      <c r="J365" s="99"/>
      <c r="K365" s="99"/>
      <c r="L365" s="99"/>
      <c r="M365" s="99"/>
      <c r="N365" s="99"/>
    </row>
    <row r="366" spans="1:14" s="50" customFormat="1" ht="21">
      <c r="A366" s="176" t="s">
        <v>401</v>
      </c>
      <c r="B366" s="176"/>
      <c r="C366" s="176"/>
      <c r="D366" s="176"/>
      <c r="E366" s="99"/>
      <c r="F366" s="99"/>
      <c r="G366" s="99"/>
      <c r="H366" s="99"/>
      <c r="I366" s="99"/>
      <c r="J366" s="99"/>
      <c r="K366" s="99"/>
      <c r="L366" s="99"/>
      <c r="M366" s="99"/>
      <c r="N366" s="99"/>
    </row>
    <row r="367" spans="1:14" s="50" customFormat="1" ht="21">
      <c r="A367" s="176" t="s">
        <v>425</v>
      </c>
      <c r="B367" s="176"/>
      <c r="C367" s="176"/>
      <c r="D367" s="176"/>
      <c r="E367" s="99"/>
      <c r="F367" s="99"/>
      <c r="G367" s="99"/>
      <c r="H367" s="99"/>
      <c r="I367" s="99"/>
      <c r="J367" s="99"/>
      <c r="K367" s="99"/>
      <c r="L367" s="99"/>
      <c r="M367" s="99"/>
      <c r="N367" s="99"/>
    </row>
    <row r="368" spans="1:14" s="50" customFormat="1" ht="21">
      <c r="A368" s="176" t="s">
        <v>396</v>
      </c>
      <c r="B368" s="176"/>
      <c r="C368" s="176"/>
      <c r="D368" s="176"/>
      <c r="E368" s="99"/>
      <c r="F368" s="99"/>
      <c r="G368" s="99"/>
      <c r="H368" s="99"/>
      <c r="I368" s="99"/>
      <c r="J368" s="99"/>
      <c r="K368" s="99"/>
      <c r="L368" s="99"/>
      <c r="M368" s="99"/>
      <c r="N368" s="99"/>
    </row>
    <row r="369" spans="1:3" ht="23.25">
      <c r="A369" s="93"/>
      <c r="B369" s="93"/>
      <c r="C369" s="93"/>
    </row>
  </sheetData>
  <sheetProtection/>
  <mergeCells count="42">
    <mergeCell ref="A362:D362"/>
    <mergeCell ref="A363:D363"/>
    <mergeCell ref="A364:D364"/>
    <mergeCell ref="A366:D366"/>
    <mergeCell ref="A367:D367"/>
    <mergeCell ref="A368:D368"/>
    <mergeCell ref="A354:D354"/>
    <mergeCell ref="A355:D355"/>
    <mergeCell ref="A356:D356"/>
    <mergeCell ref="A358:D358"/>
    <mergeCell ref="A359:D359"/>
    <mergeCell ref="A360:D360"/>
    <mergeCell ref="B345:C345"/>
    <mergeCell ref="A281:D281"/>
    <mergeCell ref="A285:D285"/>
    <mergeCell ref="A289:D289"/>
    <mergeCell ref="A293:D293"/>
    <mergeCell ref="A319:D319"/>
    <mergeCell ref="A323:D323"/>
    <mergeCell ref="A327:D327"/>
    <mergeCell ref="A331:D331"/>
    <mergeCell ref="A334:D334"/>
    <mergeCell ref="B94:C94"/>
    <mergeCell ref="A53:B53"/>
    <mergeCell ref="A131:B131"/>
    <mergeCell ref="B314:C314"/>
    <mergeCell ref="A276:B276"/>
    <mergeCell ref="C276:D276"/>
    <mergeCell ref="B63:C63"/>
    <mergeCell ref="B218:C218"/>
    <mergeCell ref="B249:C249"/>
    <mergeCell ref="B132:C132"/>
    <mergeCell ref="B125:C125"/>
    <mergeCell ref="B156:C156"/>
    <mergeCell ref="B187:C187"/>
    <mergeCell ref="A1:N1"/>
    <mergeCell ref="A2:N2"/>
    <mergeCell ref="A3:N3"/>
    <mergeCell ref="B32:C32"/>
    <mergeCell ref="B17:C17"/>
    <mergeCell ref="B14:C14"/>
    <mergeCell ref="B4:C4"/>
  </mergeCells>
  <printOptions horizontalCentered="1"/>
  <pageMargins left="0.55" right="0.5" top="0.78" bottom="0.54" header="0.39" footer="0.5"/>
  <pageSetup horizontalDpi="300" verticalDpi="3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03"/>
  <sheetViews>
    <sheetView zoomScale="85" zoomScaleNormal="85" zoomScalePageLayoutView="0" workbookViewId="0" topLeftCell="A67">
      <selection activeCell="B261" sqref="B261:C261"/>
    </sheetView>
  </sheetViews>
  <sheetFormatPr defaultColWidth="9.140625" defaultRowHeight="12.75"/>
  <cols>
    <col min="1" max="1" width="8.140625" style="1" customWidth="1"/>
    <col min="2" max="2" width="33.140625" style="1" customWidth="1"/>
    <col min="3" max="3" width="22.140625" style="1" customWidth="1"/>
    <col min="4" max="4" width="27.7109375" style="1" customWidth="1"/>
    <col min="5" max="7" width="7.7109375" style="1" customWidth="1"/>
    <col min="8" max="8" width="7.8515625" style="1" customWidth="1"/>
    <col min="9" max="14" width="7.7109375" style="1" customWidth="1"/>
    <col min="15" max="15" width="7.00390625" style="1" customWidth="1"/>
    <col min="16" max="16" width="8.28125" style="1" customWidth="1"/>
    <col min="17" max="18" width="8.7109375" style="1" customWidth="1"/>
    <col min="19" max="20" width="9.140625" style="1" customWidth="1"/>
    <col min="21" max="21" width="11.140625" style="1" customWidth="1"/>
    <col min="22" max="16384" width="9.140625" style="1" customWidth="1"/>
  </cols>
  <sheetData>
    <row r="1" spans="1:18" ht="23.25">
      <c r="A1" s="179" t="s">
        <v>268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42"/>
      <c r="P1" s="42"/>
      <c r="Q1" s="42"/>
      <c r="R1" s="42"/>
    </row>
    <row r="2" spans="1:18" ht="23.25">
      <c r="A2" s="178" t="s">
        <v>280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42"/>
      <c r="P2" s="42"/>
      <c r="Q2" s="42"/>
      <c r="R2" s="42"/>
    </row>
    <row r="3" spans="1:18" ht="23.25">
      <c r="A3" s="178" t="s">
        <v>422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42"/>
      <c r="P3" s="42"/>
      <c r="Q3" s="42"/>
      <c r="R3" s="42"/>
    </row>
    <row r="4" spans="2:4" ht="23.25">
      <c r="B4" s="177" t="s">
        <v>272</v>
      </c>
      <c r="C4" s="177"/>
      <c r="D4" s="43"/>
    </row>
    <row r="5" spans="1:4" ht="23.25">
      <c r="A5" s="45" t="s">
        <v>3</v>
      </c>
      <c r="B5" s="45" t="s">
        <v>260</v>
      </c>
      <c r="C5" s="45" t="s">
        <v>234</v>
      </c>
      <c r="D5" s="45" t="s">
        <v>235</v>
      </c>
    </row>
    <row r="6" spans="1:4" ht="23.25">
      <c r="A6" s="56">
        <v>1</v>
      </c>
      <c r="B6" s="60" t="s">
        <v>208</v>
      </c>
      <c r="C6" s="65">
        <v>72.2</v>
      </c>
      <c r="D6" s="56" t="s">
        <v>436</v>
      </c>
    </row>
    <row r="7" spans="1:4" ht="23.25">
      <c r="A7" s="56">
        <v>2</v>
      </c>
      <c r="B7" s="56" t="s">
        <v>207</v>
      </c>
      <c r="C7" s="62">
        <v>46.8</v>
      </c>
      <c r="D7" s="56" t="s">
        <v>437</v>
      </c>
    </row>
    <row r="8" spans="1:4" ht="23.25">
      <c r="A8" s="56">
        <v>3</v>
      </c>
      <c r="B8" s="60" t="s">
        <v>209</v>
      </c>
      <c r="C8" s="65">
        <v>35</v>
      </c>
      <c r="D8" s="56" t="s">
        <v>438</v>
      </c>
    </row>
    <row r="9" spans="1:4" ht="23.25">
      <c r="A9" s="56">
        <v>4</v>
      </c>
      <c r="B9" s="56" t="s">
        <v>210</v>
      </c>
      <c r="C9" s="62">
        <v>108.6</v>
      </c>
      <c r="D9" s="56" t="s">
        <v>439</v>
      </c>
    </row>
    <row r="10" spans="1:4" ht="23.25">
      <c r="A10" s="56">
        <v>5</v>
      </c>
      <c r="B10" s="56" t="s">
        <v>88</v>
      </c>
      <c r="C10" s="62">
        <v>170.8</v>
      </c>
      <c r="D10" s="56" t="s">
        <v>440</v>
      </c>
    </row>
    <row r="11" spans="1:4" ht="23.25">
      <c r="A11" s="56">
        <v>6</v>
      </c>
      <c r="B11" s="63" t="s">
        <v>33</v>
      </c>
      <c r="C11" s="64">
        <v>131.8</v>
      </c>
      <c r="D11" s="56" t="s">
        <v>441</v>
      </c>
    </row>
    <row r="12" spans="1:4" ht="23.25">
      <c r="A12" s="56">
        <v>7</v>
      </c>
      <c r="B12" s="63" t="s">
        <v>220</v>
      </c>
      <c r="C12" s="64">
        <v>56.1</v>
      </c>
      <c r="D12" s="56" t="s">
        <v>442</v>
      </c>
    </row>
    <row r="13" spans="1:4" ht="23.25">
      <c r="A13" s="56">
        <v>8</v>
      </c>
      <c r="B13" s="56" t="s">
        <v>222</v>
      </c>
      <c r="C13" s="62">
        <v>68.3</v>
      </c>
      <c r="D13" s="56" t="s">
        <v>443</v>
      </c>
    </row>
    <row r="14" spans="1:4" ht="23.25">
      <c r="A14" s="56">
        <v>9</v>
      </c>
      <c r="B14" s="63" t="s">
        <v>148</v>
      </c>
      <c r="C14" s="64">
        <v>39.3</v>
      </c>
      <c r="D14" s="56" t="s">
        <v>444</v>
      </c>
    </row>
    <row r="15" spans="1:4" ht="23.25">
      <c r="A15" s="56">
        <v>10</v>
      </c>
      <c r="B15" s="56" t="s">
        <v>223</v>
      </c>
      <c r="C15" s="62">
        <v>97.7</v>
      </c>
      <c r="D15" s="56" t="s">
        <v>445</v>
      </c>
    </row>
    <row r="16" spans="1:4" ht="23.25">
      <c r="A16" s="56">
        <v>11</v>
      </c>
      <c r="B16" s="63" t="s">
        <v>147</v>
      </c>
      <c r="C16" s="64">
        <v>91.5</v>
      </c>
      <c r="D16" s="56" t="s">
        <v>446</v>
      </c>
    </row>
    <row r="17" spans="1:4" ht="23.25">
      <c r="A17" s="56">
        <v>12</v>
      </c>
      <c r="B17" s="63" t="s">
        <v>224</v>
      </c>
      <c r="C17" s="64">
        <v>109.8</v>
      </c>
      <c r="D17" s="56" t="s">
        <v>447</v>
      </c>
    </row>
    <row r="18" spans="1:4" ht="23.25">
      <c r="A18" s="56">
        <v>13</v>
      </c>
      <c r="B18" s="63" t="s">
        <v>226</v>
      </c>
      <c r="C18" s="64">
        <v>36.6</v>
      </c>
      <c r="D18" s="56" t="s">
        <v>448</v>
      </c>
    </row>
    <row r="19" spans="1:4" ht="23.25">
      <c r="A19" s="56">
        <v>14</v>
      </c>
      <c r="B19" s="56" t="s">
        <v>271</v>
      </c>
      <c r="C19" s="62">
        <v>21.8</v>
      </c>
      <c r="D19" s="56" t="s">
        <v>449</v>
      </c>
    </row>
    <row r="20" spans="1:4" ht="23.25">
      <c r="A20" s="56">
        <v>15</v>
      </c>
      <c r="B20" s="63" t="s">
        <v>243</v>
      </c>
      <c r="C20" s="64">
        <v>31.6</v>
      </c>
      <c r="D20" s="56" t="s">
        <v>450</v>
      </c>
    </row>
    <row r="21" spans="1:4" ht="23.25">
      <c r="A21" s="56">
        <v>16</v>
      </c>
      <c r="B21" s="56" t="s">
        <v>227</v>
      </c>
      <c r="C21" s="62">
        <v>109.5</v>
      </c>
      <c r="D21" s="56" t="s">
        <v>451</v>
      </c>
    </row>
    <row r="22" spans="1:4" ht="24" thickBot="1">
      <c r="A22" s="48" t="s">
        <v>184</v>
      </c>
      <c r="B22" s="51"/>
      <c r="C22" s="52">
        <f>SUM(C6:C21)</f>
        <v>1227.3999999999999</v>
      </c>
      <c r="D22" s="61"/>
    </row>
    <row r="23" ht="24" thickTop="1"/>
    <row r="24" spans="2:4" ht="23.25">
      <c r="B24" s="177" t="s">
        <v>273</v>
      </c>
      <c r="C24" s="177"/>
      <c r="D24" s="43"/>
    </row>
    <row r="25" spans="1:4" ht="23.25">
      <c r="A25" s="45" t="s">
        <v>3</v>
      </c>
      <c r="B25" s="45" t="s">
        <v>260</v>
      </c>
      <c r="C25" s="45" t="s">
        <v>234</v>
      </c>
      <c r="D25" s="45" t="s">
        <v>235</v>
      </c>
    </row>
    <row r="26" spans="1:4" ht="23.25">
      <c r="A26" s="59" t="s">
        <v>212</v>
      </c>
      <c r="B26" s="59" t="s">
        <v>212</v>
      </c>
      <c r="C26" s="59" t="s">
        <v>212</v>
      </c>
      <c r="D26" s="59" t="s">
        <v>212</v>
      </c>
    </row>
    <row r="27" spans="1:4" ht="23.25">
      <c r="A27" s="70"/>
      <c r="B27" s="70"/>
      <c r="C27" s="70"/>
      <c r="D27" s="70"/>
    </row>
    <row r="28" spans="1:4" ht="23.25">
      <c r="A28" s="70"/>
      <c r="B28" s="70"/>
      <c r="C28" s="70"/>
      <c r="D28" s="70"/>
    </row>
    <row r="29" spans="1:4" ht="23.25">
      <c r="A29" s="70"/>
      <c r="B29" s="70"/>
      <c r="C29" s="70"/>
      <c r="D29" s="70"/>
    </row>
    <row r="30" spans="1:4" ht="23.25">
      <c r="A30" s="70"/>
      <c r="B30" s="70"/>
      <c r="C30" s="70"/>
      <c r="D30" s="70"/>
    </row>
    <row r="31" spans="1:4" ht="23.25">
      <c r="A31" s="70"/>
      <c r="B31" s="70"/>
      <c r="C31" s="70"/>
      <c r="D31" s="70"/>
    </row>
    <row r="32" spans="1:4" ht="23.25">
      <c r="A32" s="70"/>
      <c r="B32" s="70"/>
      <c r="C32" s="70"/>
      <c r="D32" s="70"/>
    </row>
    <row r="33" spans="2:4" ht="23.25">
      <c r="B33" s="177" t="s">
        <v>274</v>
      </c>
      <c r="C33" s="177"/>
      <c r="D33" s="43"/>
    </row>
    <row r="34" spans="1:4" ht="23.25">
      <c r="A34" s="45" t="s">
        <v>3</v>
      </c>
      <c r="B34" s="45" t="s">
        <v>260</v>
      </c>
      <c r="C34" s="45" t="s">
        <v>234</v>
      </c>
      <c r="D34" s="45" t="s">
        <v>235</v>
      </c>
    </row>
    <row r="35" spans="1:4" ht="23.25">
      <c r="A35" s="56">
        <v>1</v>
      </c>
      <c r="B35" s="60" t="s">
        <v>213</v>
      </c>
      <c r="C35" s="65">
        <v>18.4</v>
      </c>
      <c r="D35" s="56" t="s">
        <v>452</v>
      </c>
    </row>
    <row r="36" spans="1:4" ht="23.25">
      <c r="A36" s="56">
        <v>2</v>
      </c>
      <c r="B36" s="60" t="s">
        <v>214</v>
      </c>
      <c r="C36" s="65">
        <v>74.3</v>
      </c>
      <c r="D36" s="56" t="s">
        <v>453</v>
      </c>
    </row>
    <row r="37" spans="1:4" ht="23.25">
      <c r="A37" s="56">
        <v>3</v>
      </c>
      <c r="B37" s="60" t="s">
        <v>215</v>
      </c>
      <c r="C37" s="65">
        <v>30.4</v>
      </c>
      <c r="D37" s="56" t="s">
        <v>454</v>
      </c>
    </row>
    <row r="38" spans="1:4" ht="23.25">
      <c r="A38" s="56">
        <v>4</v>
      </c>
      <c r="B38" s="56" t="s">
        <v>216</v>
      </c>
      <c r="C38" s="62">
        <v>22.1</v>
      </c>
      <c r="D38" s="56" t="s">
        <v>455</v>
      </c>
    </row>
    <row r="39" spans="1:4" ht="23.25">
      <c r="A39" s="56">
        <v>5</v>
      </c>
      <c r="B39" s="60" t="s">
        <v>217</v>
      </c>
      <c r="C39" s="65">
        <v>18.6</v>
      </c>
      <c r="D39" s="56" t="s">
        <v>456</v>
      </c>
    </row>
    <row r="40" spans="1:4" ht="23.25">
      <c r="A40" s="56">
        <v>6</v>
      </c>
      <c r="B40" s="56" t="s">
        <v>218</v>
      </c>
      <c r="C40" s="62">
        <v>31.9</v>
      </c>
      <c r="D40" s="56" t="s">
        <v>457</v>
      </c>
    </row>
    <row r="41" spans="1:4" ht="23.25">
      <c r="A41" s="56">
        <v>7</v>
      </c>
      <c r="B41" s="56" t="s">
        <v>276</v>
      </c>
      <c r="C41" s="62">
        <v>39.9</v>
      </c>
      <c r="D41" s="56" t="s">
        <v>458</v>
      </c>
    </row>
    <row r="42" spans="1:4" ht="23.25">
      <c r="A42" s="56">
        <v>8</v>
      </c>
      <c r="B42" s="56" t="s">
        <v>225</v>
      </c>
      <c r="C42" s="62">
        <v>65.6</v>
      </c>
      <c r="D42" s="56" t="s">
        <v>459</v>
      </c>
    </row>
    <row r="43" spans="1:4" ht="23.25">
      <c r="A43" s="56">
        <v>9</v>
      </c>
      <c r="B43" s="56" t="s">
        <v>228</v>
      </c>
      <c r="C43" s="62">
        <v>35.3</v>
      </c>
      <c r="D43" s="56" t="s">
        <v>460</v>
      </c>
    </row>
    <row r="44" spans="1:4" ht="23.25">
      <c r="A44" s="56">
        <v>10</v>
      </c>
      <c r="B44" s="56" t="s">
        <v>229</v>
      </c>
      <c r="C44" s="64">
        <v>9.9</v>
      </c>
      <c r="D44" s="56" t="s">
        <v>461</v>
      </c>
    </row>
    <row r="45" spans="1:4" ht="23.25">
      <c r="A45" s="56">
        <v>11</v>
      </c>
      <c r="B45" s="56" t="s">
        <v>230</v>
      </c>
      <c r="C45" s="62">
        <v>35</v>
      </c>
      <c r="D45" s="56" t="s">
        <v>462</v>
      </c>
    </row>
    <row r="46" spans="1:4" ht="23.25">
      <c r="A46" s="56">
        <v>12</v>
      </c>
      <c r="B46" s="56" t="s">
        <v>219</v>
      </c>
      <c r="C46" s="69">
        <v>62.5</v>
      </c>
      <c r="D46" s="56" t="s">
        <v>463</v>
      </c>
    </row>
    <row r="47" spans="1:4" ht="24" thickBot="1">
      <c r="A47" s="48" t="s">
        <v>184</v>
      </c>
      <c r="B47" s="51"/>
      <c r="C47" s="83">
        <f>SUM(C35:C46)</f>
        <v>443.9</v>
      </c>
      <c r="D47" s="61"/>
    </row>
    <row r="48" spans="2:4" ht="24" thickTop="1">
      <c r="B48" s="177" t="s">
        <v>277</v>
      </c>
      <c r="C48" s="177"/>
      <c r="D48" s="43"/>
    </row>
    <row r="49" spans="1:4" ht="23.25">
      <c r="A49" s="45" t="s">
        <v>3</v>
      </c>
      <c r="B49" s="45" t="s">
        <v>260</v>
      </c>
      <c r="C49" s="45" t="s">
        <v>234</v>
      </c>
      <c r="D49" s="45" t="s">
        <v>235</v>
      </c>
    </row>
    <row r="50" spans="1:4" ht="23.25">
      <c r="A50" s="56">
        <v>1</v>
      </c>
      <c r="B50" s="60" t="s">
        <v>213</v>
      </c>
      <c r="C50" s="67">
        <v>18.4</v>
      </c>
      <c r="D50" s="56" t="s">
        <v>464</v>
      </c>
    </row>
    <row r="51" spans="1:4" ht="23.25">
      <c r="A51" s="56">
        <v>2</v>
      </c>
      <c r="B51" s="56" t="s">
        <v>214</v>
      </c>
      <c r="C51" s="67">
        <v>74.3</v>
      </c>
      <c r="D51" s="56" t="s">
        <v>465</v>
      </c>
    </row>
    <row r="52" spans="1:4" ht="23.25">
      <c r="A52" s="56">
        <v>3</v>
      </c>
      <c r="B52" s="56" t="s">
        <v>215</v>
      </c>
      <c r="C52" s="67">
        <v>30.4</v>
      </c>
      <c r="D52" s="56" t="s">
        <v>466</v>
      </c>
    </row>
    <row r="53" spans="1:4" ht="23.25">
      <c r="A53" s="56">
        <v>4</v>
      </c>
      <c r="B53" s="56" t="s">
        <v>216</v>
      </c>
      <c r="C53" s="67">
        <v>22.1</v>
      </c>
      <c r="D53" s="56" t="s">
        <v>467</v>
      </c>
    </row>
    <row r="54" spans="1:4" ht="23.25">
      <c r="A54" s="56">
        <v>5</v>
      </c>
      <c r="B54" s="56" t="s">
        <v>217</v>
      </c>
      <c r="C54" s="68">
        <v>18.6</v>
      </c>
      <c r="D54" s="56" t="s">
        <v>468</v>
      </c>
    </row>
    <row r="55" spans="1:4" ht="23.25">
      <c r="A55" s="56">
        <v>6</v>
      </c>
      <c r="B55" s="56" t="s">
        <v>218</v>
      </c>
      <c r="C55" s="68">
        <v>31.9</v>
      </c>
      <c r="D55" s="56" t="s">
        <v>469</v>
      </c>
    </row>
    <row r="56" spans="1:4" ht="23.25">
      <c r="A56" s="56">
        <v>7</v>
      </c>
      <c r="B56" s="56" t="s">
        <v>219</v>
      </c>
      <c r="C56" s="69">
        <v>62.5</v>
      </c>
      <c r="D56" s="56" t="s">
        <v>470</v>
      </c>
    </row>
    <row r="57" spans="1:4" ht="23.25">
      <c r="A57" s="56">
        <v>8</v>
      </c>
      <c r="B57" s="56" t="s">
        <v>250</v>
      </c>
      <c r="C57" s="69">
        <v>25.1</v>
      </c>
      <c r="D57" s="56" t="s">
        <v>471</v>
      </c>
    </row>
    <row r="58" spans="1:4" ht="23.25">
      <c r="A58" s="56">
        <v>9</v>
      </c>
      <c r="B58" s="56" t="s">
        <v>251</v>
      </c>
      <c r="C58" s="69">
        <v>45.1</v>
      </c>
      <c r="D58" s="56" t="s">
        <v>472</v>
      </c>
    </row>
    <row r="59" spans="1:4" ht="23.25">
      <c r="A59" s="56">
        <v>10</v>
      </c>
      <c r="B59" s="56" t="s">
        <v>221</v>
      </c>
      <c r="C59" s="69">
        <v>39.9</v>
      </c>
      <c r="D59" s="56" t="s">
        <v>473</v>
      </c>
    </row>
    <row r="60" spans="1:4" ht="23.25">
      <c r="A60" s="56">
        <v>11</v>
      </c>
      <c r="B60" s="56" t="s">
        <v>225</v>
      </c>
      <c r="C60" s="69">
        <v>65.6</v>
      </c>
      <c r="D60" s="56" t="s">
        <v>459</v>
      </c>
    </row>
    <row r="61" spans="1:4" ht="23.25">
      <c r="A61" s="56">
        <v>12</v>
      </c>
      <c r="B61" s="56" t="s">
        <v>253</v>
      </c>
      <c r="C61" s="69">
        <v>44.8</v>
      </c>
      <c r="D61" s="56" t="s">
        <v>474</v>
      </c>
    </row>
    <row r="62" spans="1:4" ht="23.25">
      <c r="A62" s="56">
        <v>13</v>
      </c>
      <c r="B62" s="56" t="s">
        <v>252</v>
      </c>
      <c r="C62" s="69">
        <v>45.2</v>
      </c>
      <c r="D62" s="56" t="s">
        <v>474</v>
      </c>
    </row>
    <row r="63" spans="1:4" ht="23.25">
      <c r="A63" s="56">
        <v>14</v>
      </c>
      <c r="B63" s="56" t="s">
        <v>257</v>
      </c>
      <c r="C63" s="69">
        <v>25.4</v>
      </c>
      <c r="D63" s="56" t="s">
        <v>475</v>
      </c>
    </row>
    <row r="64" spans="1:4" ht="23.25">
      <c r="A64" s="56">
        <v>15</v>
      </c>
      <c r="B64" s="56" t="s">
        <v>228</v>
      </c>
      <c r="C64" s="65">
        <v>35.3</v>
      </c>
      <c r="D64" s="56" t="s">
        <v>460</v>
      </c>
    </row>
    <row r="65" spans="1:4" ht="23.25">
      <c r="A65" s="81"/>
      <c r="B65" s="81"/>
      <c r="C65" s="82" t="s">
        <v>427</v>
      </c>
      <c r="D65" s="81"/>
    </row>
    <row r="66" spans="1:4" ht="23.25">
      <c r="A66" s="73">
        <v>16</v>
      </c>
      <c r="B66" s="73" t="s">
        <v>229</v>
      </c>
      <c r="C66" s="80">
        <v>9.9</v>
      </c>
      <c r="D66" s="73" t="s">
        <v>461</v>
      </c>
    </row>
    <row r="67" spans="1:4" ht="23.25">
      <c r="A67" s="56">
        <v>17</v>
      </c>
      <c r="B67" s="56" t="s">
        <v>230</v>
      </c>
      <c r="C67" s="65">
        <v>35</v>
      </c>
      <c r="D67" s="56" t="s">
        <v>462</v>
      </c>
    </row>
    <row r="68" spans="1:4" ht="23.25">
      <c r="A68" s="56">
        <v>18</v>
      </c>
      <c r="B68" s="56" t="s">
        <v>258</v>
      </c>
      <c r="C68" s="69">
        <v>12.3</v>
      </c>
      <c r="D68" s="56" t="s">
        <v>476</v>
      </c>
    </row>
    <row r="69" spans="1:4" ht="23.25">
      <c r="A69" s="56">
        <v>19</v>
      </c>
      <c r="B69" s="56" t="s">
        <v>182</v>
      </c>
      <c r="C69" s="46">
        <v>116.5</v>
      </c>
      <c r="D69" s="56" t="s">
        <v>477</v>
      </c>
    </row>
    <row r="70" spans="1:4" ht="24" thickBot="1">
      <c r="A70" s="48" t="s">
        <v>184</v>
      </c>
      <c r="B70" s="51"/>
      <c r="C70" s="83">
        <f>SUM(C50:C69)</f>
        <v>758.2999999999998</v>
      </c>
      <c r="D70" s="61"/>
    </row>
    <row r="71" spans="2:4" ht="24" thickTop="1">
      <c r="B71" s="177" t="s">
        <v>283</v>
      </c>
      <c r="C71" s="177"/>
      <c r="D71" s="43"/>
    </row>
    <row r="72" spans="1:4" ht="23.25">
      <c r="A72" s="45" t="s">
        <v>3</v>
      </c>
      <c r="B72" s="45" t="s">
        <v>260</v>
      </c>
      <c r="C72" s="45" t="s">
        <v>234</v>
      </c>
      <c r="D72" s="45" t="s">
        <v>235</v>
      </c>
    </row>
    <row r="73" spans="1:4" ht="23.25">
      <c r="A73" s="66">
        <v>1</v>
      </c>
      <c r="B73" s="60" t="s">
        <v>213</v>
      </c>
      <c r="C73" s="65">
        <v>18.4</v>
      </c>
      <c r="D73" s="56" t="s">
        <v>478</v>
      </c>
    </row>
    <row r="74" spans="1:4" ht="23.25">
      <c r="A74" s="66">
        <v>2</v>
      </c>
      <c r="B74" s="56" t="s">
        <v>214</v>
      </c>
      <c r="C74" s="67">
        <v>74.3</v>
      </c>
      <c r="D74" s="56" t="s">
        <v>479</v>
      </c>
    </row>
    <row r="75" spans="1:4" ht="23.25">
      <c r="A75" s="66">
        <v>3</v>
      </c>
      <c r="B75" s="56" t="s">
        <v>215</v>
      </c>
      <c r="C75" s="67">
        <v>30.4</v>
      </c>
      <c r="D75" s="56" t="s">
        <v>480</v>
      </c>
    </row>
    <row r="76" spans="1:4" ht="23.25">
      <c r="A76" s="66">
        <v>4</v>
      </c>
      <c r="B76" s="56" t="s">
        <v>216</v>
      </c>
      <c r="C76" s="68">
        <v>22.1</v>
      </c>
      <c r="D76" s="56" t="s">
        <v>481</v>
      </c>
    </row>
    <row r="77" spans="1:4" ht="23.25">
      <c r="A77" s="66">
        <v>5</v>
      </c>
      <c r="B77" s="56" t="s">
        <v>293</v>
      </c>
      <c r="C77" s="69">
        <v>48.3</v>
      </c>
      <c r="D77" s="56" t="s">
        <v>482</v>
      </c>
    </row>
    <row r="78" spans="1:4" ht="23.25">
      <c r="A78" s="66">
        <v>6</v>
      </c>
      <c r="B78" s="56" t="s">
        <v>295</v>
      </c>
      <c r="C78" s="69">
        <v>26.4</v>
      </c>
      <c r="D78" s="56" t="s">
        <v>483</v>
      </c>
    </row>
    <row r="79" spans="1:4" ht="23.25">
      <c r="A79" s="66">
        <v>7</v>
      </c>
      <c r="B79" s="56" t="s">
        <v>300</v>
      </c>
      <c r="C79" s="69">
        <v>46.6</v>
      </c>
      <c r="D79" s="56" t="s">
        <v>484</v>
      </c>
    </row>
    <row r="80" spans="1:4" ht="23.25">
      <c r="A80" s="66">
        <v>8</v>
      </c>
      <c r="B80" s="56" t="s">
        <v>217</v>
      </c>
      <c r="C80" s="69">
        <v>18.6</v>
      </c>
      <c r="D80" s="56" t="s">
        <v>485</v>
      </c>
    </row>
    <row r="81" spans="1:4" ht="23.25">
      <c r="A81" s="66">
        <v>9</v>
      </c>
      <c r="B81" s="56" t="s">
        <v>218</v>
      </c>
      <c r="C81" s="69">
        <v>31.9</v>
      </c>
      <c r="D81" s="56" t="s">
        <v>486</v>
      </c>
    </row>
    <row r="82" spans="1:4" ht="23.25">
      <c r="A82" s="66">
        <v>10</v>
      </c>
      <c r="B82" s="56" t="s">
        <v>302</v>
      </c>
      <c r="C82" s="69">
        <v>36.2</v>
      </c>
      <c r="D82" s="56" t="s">
        <v>487</v>
      </c>
    </row>
    <row r="83" spans="1:4" ht="23.25">
      <c r="A83" s="66">
        <v>11</v>
      </c>
      <c r="B83" s="56" t="s">
        <v>65</v>
      </c>
      <c r="C83" s="65">
        <v>18.6</v>
      </c>
      <c r="D83" s="56" t="s">
        <v>488</v>
      </c>
    </row>
    <row r="84" spans="1:4" ht="23.25">
      <c r="A84" s="66">
        <v>12</v>
      </c>
      <c r="B84" s="56" t="s">
        <v>305</v>
      </c>
      <c r="C84" s="65">
        <v>15.5</v>
      </c>
      <c r="D84" s="56" t="s">
        <v>489</v>
      </c>
    </row>
    <row r="85" spans="1:6" ht="23.25">
      <c r="A85" s="66">
        <v>13</v>
      </c>
      <c r="B85" s="56" t="s">
        <v>308</v>
      </c>
      <c r="C85" s="69">
        <v>20.2</v>
      </c>
      <c r="D85" s="56" t="s">
        <v>490</v>
      </c>
      <c r="E85" s="53"/>
      <c r="F85" s="53"/>
    </row>
    <row r="86" spans="1:4" ht="23.25">
      <c r="A86" s="66">
        <v>14</v>
      </c>
      <c r="B86" s="56" t="s">
        <v>250</v>
      </c>
      <c r="C86" s="71">
        <v>25.1</v>
      </c>
      <c r="D86" s="56" t="s">
        <v>491</v>
      </c>
    </row>
    <row r="87" spans="1:4" ht="23.25">
      <c r="A87" s="66">
        <v>15</v>
      </c>
      <c r="B87" s="60" t="s">
        <v>312</v>
      </c>
      <c r="C87" s="67">
        <v>44.5</v>
      </c>
      <c r="D87" s="56" t="s">
        <v>492</v>
      </c>
    </row>
    <row r="88" spans="1:4" ht="23.25">
      <c r="A88" s="66">
        <v>16</v>
      </c>
      <c r="B88" s="56" t="s">
        <v>91</v>
      </c>
      <c r="C88" s="67">
        <v>129.4</v>
      </c>
      <c r="D88" s="56" t="s">
        <v>493</v>
      </c>
    </row>
    <row r="89" spans="1:4" ht="23.25">
      <c r="A89" s="66">
        <v>17</v>
      </c>
      <c r="B89" s="56" t="s">
        <v>219</v>
      </c>
      <c r="C89" s="67">
        <v>62.5</v>
      </c>
      <c r="D89" s="56" t="s">
        <v>494</v>
      </c>
    </row>
    <row r="90" spans="1:4" ht="23.25">
      <c r="A90" s="66">
        <v>18</v>
      </c>
      <c r="B90" s="56" t="s">
        <v>318</v>
      </c>
      <c r="C90" s="67">
        <v>31.1</v>
      </c>
      <c r="D90" s="56" t="s">
        <v>495</v>
      </c>
    </row>
    <row r="91" spans="1:4" ht="23.25">
      <c r="A91" s="66">
        <v>19</v>
      </c>
      <c r="B91" s="56" t="s">
        <v>319</v>
      </c>
      <c r="C91" s="68">
        <v>53.3</v>
      </c>
      <c r="D91" s="56" t="s">
        <v>496</v>
      </c>
    </row>
    <row r="92" spans="1:4" ht="23.25">
      <c r="A92" s="66">
        <v>20</v>
      </c>
      <c r="B92" s="56" t="s">
        <v>251</v>
      </c>
      <c r="C92" s="68">
        <v>45.1</v>
      </c>
      <c r="D92" s="56" t="s">
        <v>497</v>
      </c>
    </row>
    <row r="93" spans="1:4" ht="23.25">
      <c r="A93" s="66">
        <v>21</v>
      </c>
      <c r="B93" s="56" t="s">
        <v>25</v>
      </c>
      <c r="C93" s="68">
        <v>29.7</v>
      </c>
      <c r="D93" s="56" t="s">
        <v>498</v>
      </c>
    </row>
    <row r="94" spans="1:4" ht="23.25">
      <c r="A94" s="66">
        <v>22</v>
      </c>
      <c r="B94" s="56" t="s">
        <v>221</v>
      </c>
      <c r="C94" s="69">
        <v>39.9</v>
      </c>
      <c r="D94" s="56" t="s">
        <v>499</v>
      </c>
    </row>
    <row r="95" spans="1:4" ht="23.25">
      <c r="A95" s="66">
        <v>23</v>
      </c>
      <c r="B95" s="56" t="s">
        <v>325</v>
      </c>
      <c r="C95" s="69">
        <v>12.3</v>
      </c>
      <c r="D95" s="56" t="s">
        <v>500</v>
      </c>
    </row>
    <row r="96" spans="1:4" ht="23.25">
      <c r="A96" s="66">
        <v>24</v>
      </c>
      <c r="B96" s="56" t="s">
        <v>403</v>
      </c>
      <c r="C96" s="69">
        <v>21.9</v>
      </c>
      <c r="D96" s="56" t="s">
        <v>501</v>
      </c>
    </row>
    <row r="97" spans="2:4" ht="23.25">
      <c r="B97" s="177" t="s">
        <v>283</v>
      </c>
      <c r="C97" s="177"/>
      <c r="D97" s="43"/>
    </row>
    <row r="98" spans="1:4" ht="23.25">
      <c r="A98" s="45" t="s">
        <v>3</v>
      </c>
      <c r="B98" s="45" t="s">
        <v>260</v>
      </c>
      <c r="C98" s="45" t="s">
        <v>234</v>
      </c>
      <c r="D98" s="45" t="s">
        <v>235</v>
      </c>
    </row>
    <row r="99" spans="1:4" ht="23.25">
      <c r="A99" s="66">
        <v>25</v>
      </c>
      <c r="B99" s="56" t="s">
        <v>328</v>
      </c>
      <c r="C99" s="69">
        <v>45.5</v>
      </c>
      <c r="D99" s="56" t="s">
        <v>502</v>
      </c>
    </row>
    <row r="100" spans="1:4" ht="23.25">
      <c r="A100" s="66">
        <v>26</v>
      </c>
      <c r="B100" s="56" t="s">
        <v>329</v>
      </c>
      <c r="C100" s="69">
        <v>20.2</v>
      </c>
      <c r="D100" s="56" t="s">
        <v>503</v>
      </c>
    </row>
    <row r="101" spans="1:4" ht="23.25">
      <c r="A101" s="66">
        <v>27</v>
      </c>
      <c r="B101" s="56" t="s">
        <v>331</v>
      </c>
      <c r="C101" s="69">
        <v>55</v>
      </c>
      <c r="D101" s="56" t="s">
        <v>504</v>
      </c>
    </row>
    <row r="102" spans="1:4" ht="23.25">
      <c r="A102" s="66">
        <v>28</v>
      </c>
      <c r="B102" s="56" t="s">
        <v>332</v>
      </c>
      <c r="C102" s="69">
        <v>16.3</v>
      </c>
      <c r="D102" s="56" t="s">
        <v>505</v>
      </c>
    </row>
    <row r="103" spans="1:4" ht="23.25">
      <c r="A103" s="66">
        <v>29</v>
      </c>
      <c r="B103" s="56" t="s">
        <v>333</v>
      </c>
      <c r="C103" s="65">
        <v>139.4</v>
      </c>
      <c r="D103" s="56" t="s">
        <v>506</v>
      </c>
    </row>
    <row r="104" spans="1:4" ht="23.25">
      <c r="A104" s="66">
        <v>30</v>
      </c>
      <c r="B104" s="56" t="s">
        <v>334</v>
      </c>
      <c r="C104" s="69">
        <v>56.5</v>
      </c>
      <c r="D104" s="56" t="s">
        <v>507</v>
      </c>
    </row>
    <row r="105" spans="1:4" ht="23.25">
      <c r="A105" s="66">
        <v>31</v>
      </c>
      <c r="B105" s="63" t="s">
        <v>335</v>
      </c>
      <c r="C105" s="69">
        <v>89.9</v>
      </c>
      <c r="D105" s="56" t="s">
        <v>508</v>
      </c>
    </row>
    <row r="106" spans="1:4" ht="23.25">
      <c r="A106" s="66">
        <v>32</v>
      </c>
      <c r="B106" s="60" t="s">
        <v>225</v>
      </c>
      <c r="C106" s="67">
        <v>65.6</v>
      </c>
      <c r="D106" s="56" t="s">
        <v>509</v>
      </c>
    </row>
    <row r="107" spans="1:4" ht="23.25">
      <c r="A107" s="66">
        <v>33</v>
      </c>
      <c r="B107" s="60" t="s">
        <v>386</v>
      </c>
      <c r="C107" s="67">
        <v>27.5</v>
      </c>
      <c r="D107" s="56" t="s">
        <v>510</v>
      </c>
    </row>
    <row r="108" spans="1:4" ht="23.25">
      <c r="A108" s="66">
        <v>34</v>
      </c>
      <c r="B108" s="56" t="s">
        <v>337</v>
      </c>
      <c r="C108" s="67">
        <v>39</v>
      </c>
      <c r="D108" s="56" t="s">
        <v>511</v>
      </c>
    </row>
    <row r="109" spans="1:4" ht="23.25">
      <c r="A109" s="66">
        <v>35</v>
      </c>
      <c r="B109" s="56" t="s">
        <v>338</v>
      </c>
      <c r="C109" s="67">
        <v>44.8</v>
      </c>
      <c r="D109" s="56" t="s">
        <v>512</v>
      </c>
    </row>
    <row r="110" spans="1:4" ht="23.25">
      <c r="A110" s="66">
        <v>36</v>
      </c>
      <c r="B110" s="56" t="s">
        <v>252</v>
      </c>
      <c r="C110" s="67">
        <v>45.2</v>
      </c>
      <c r="D110" s="56" t="s">
        <v>513</v>
      </c>
    </row>
    <row r="111" spans="1:4" ht="23.25">
      <c r="A111" s="66">
        <v>37</v>
      </c>
      <c r="B111" s="47" t="s">
        <v>342</v>
      </c>
      <c r="C111" s="67">
        <v>33.4</v>
      </c>
      <c r="D111" s="56" t="s">
        <v>514</v>
      </c>
    </row>
    <row r="112" spans="1:4" ht="23.25">
      <c r="A112" s="66">
        <v>38</v>
      </c>
      <c r="B112" s="56" t="s">
        <v>343</v>
      </c>
      <c r="C112" s="67">
        <v>64.3</v>
      </c>
      <c r="D112" s="56" t="s">
        <v>515</v>
      </c>
    </row>
    <row r="113" spans="1:4" ht="23.25">
      <c r="A113" s="66">
        <v>39</v>
      </c>
      <c r="B113" s="56" t="s">
        <v>344</v>
      </c>
      <c r="C113" s="68">
        <v>64.2</v>
      </c>
      <c r="D113" s="56" t="s">
        <v>516</v>
      </c>
    </row>
    <row r="114" spans="1:4" ht="23.25">
      <c r="A114" s="66">
        <v>40</v>
      </c>
      <c r="B114" s="56" t="s">
        <v>169</v>
      </c>
      <c r="C114" s="69">
        <v>174.1</v>
      </c>
      <c r="D114" s="56" t="s">
        <v>517</v>
      </c>
    </row>
    <row r="115" spans="1:4" ht="23.25">
      <c r="A115" s="66">
        <v>41</v>
      </c>
      <c r="B115" s="56" t="s">
        <v>345</v>
      </c>
      <c r="C115" s="69">
        <v>44.9</v>
      </c>
      <c r="D115" s="56" t="s">
        <v>518</v>
      </c>
    </row>
    <row r="116" spans="1:4" ht="23.25">
      <c r="A116" s="66">
        <v>42</v>
      </c>
      <c r="B116" s="56" t="s">
        <v>257</v>
      </c>
      <c r="C116" s="69">
        <v>25.4</v>
      </c>
      <c r="D116" s="56" t="s">
        <v>519</v>
      </c>
    </row>
    <row r="117" spans="1:4" ht="23.25">
      <c r="A117" s="66">
        <v>43</v>
      </c>
      <c r="B117" s="56" t="s">
        <v>348</v>
      </c>
      <c r="C117" s="69">
        <v>38.9</v>
      </c>
      <c r="D117" s="56" t="s">
        <v>520</v>
      </c>
    </row>
    <row r="118" spans="1:4" ht="23.25">
      <c r="A118" s="66">
        <v>44</v>
      </c>
      <c r="B118" s="56" t="s">
        <v>350</v>
      </c>
      <c r="C118" s="69">
        <v>85.5</v>
      </c>
      <c r="D118" s="56" t="s">
        <v>521</v>
      </c>
    </row>
    <row r="119" spans="1:4" ht="23.25">
      <c r="A119" s="66">
        <v>45</v>
      </c>
      <c r="B119" s="56" t="s">
        <v>404</v>
      </c>
      <c r="C119" s="69">
        <v>62.5</v>
      </c>
      <c r="D119" s="56" t="s">
        <v>522</v>
      </c>
    </row>
    <row r="120" spans="1:4" ht="23.25">
      <c r="A120" s="66">
        <v>46</v>
      </c>
      <c r="B120" s="56" t="s">
        <v>352</v>
      </c>
      <c r="C120" s="69">
        <v>38.4</v>
      </c>
      <c r="D120" s="56" t="s">
        <v>523</v>
      </c>
    </row>
    <row r="121" spans="1:4" ht="23.25">
      <c r="A121" s="56">
        <v>47</v>
      </c>
      <c r="B121" s="56" t="s">
        <v>353</v>
      </c>
      <c r="C121" s="69">
        <v>128.7</v>
      </c>
      <c r="D121" s="56" t="s">
        <v>524</v>
      </c>
    </row>
    <row r="122" spans="1:4" ht="23.25">
      <c r="A122" s="56">
        <v>48</v>
      </c>
      <c r="B122" s="56" t="s">
        <v>228</v>
      </c>
      <c r="C122" s="69">
        <v>35.3</v>
      </c>
      <c r="D122" s="56" t="s">
        <v>525</v>
      </c>
    </row>
    <row r="123" spans="1:4" ht="23.25">
      <c r="A123" s="56">
        <v>49</v>
      </c>
      <c r="B123" s="56" t="s">
        <v>229</v>
      </c>
      <c r="C123" s="65">
        <v>9.9</v>
      </c>
      <c r="D123" s="56" t="s">
        <v>526</v>
      </c>
    </row>
    <row r="124" spans="1:4" ht="23.25">
      <c r="A124" s="56">
        <v>50</v>
      </c>
      <c r="B124" s="56" t="s">
        <v>387</v>
      </c>
      <c r="C124" s="65">
        <v>68.8</v>
      </c>
      <c r="D124" s="56" t="s">
        <v>527</v>
      </c>
    </row>
    <row r="125" spans="1:7" ht="23.25">
      <c r="A125" s="56">
        <v>51</v>
      </c>
      <c r="B125" s="56" t="s">
        <v>230</v>
      </c>
      <c r="C125" s="69">
        <v>35</v>
      </c>
      <c r="D125" s="56" t="s">
        <v>528</v>
      </c>
      <c r="G125" s="30"/>
    </row>
    <row r="126" spans="1:4" ht="23.25">
      <c r="A126" s="56">
        <v>52</v>
      </c>
      <c r="B126" s="63" t="s">
        <v>354</v>
      </c>
      <c r="C126" s="69">
        <v>70.9</v>
      </c>
      <c r="D126" s="56" t="s">
        <v>529</v>
      </c>
    </row>
    <row r="127" spans="1:4" ht="23.25">
      <c r="A127" s="56">
        <v>53</v>
      </c>
      <c r="B127" s="63" t="s">
        <v>258</v>
      </c>
      <c r="C127" s="69">
        <v>12.3</v>
      </c>
      <c r="D127" s="56" t="s">
        <v>530</v>
      </c>
    </row>
    <row r="128" spans="1:4" ht="23.25">
      <c r="A128" s="56">
        <v>54</v>
      </c>
      <c r="B128" s="56" t="s">
        <v>356</v>
      </c>
      <c r="C128" s="67">
        <v>36.6</v>
      </c>
      <c r="D128" s="56" t="s">
        <v>531</v>
      </c>
    </row>
    <row r="129" spans="1:4" ht="23.25">
      <c r="A129" s="56">
        <v>55</v>
      </c>
      <c r="B129" s="56" t="s">
        <v>169</v>
      </c>
      <c r="C129" s="67">
        <v>54.4</v>
      </c>
      <c r="D129" s="56" t="s">
        <v>532</v>
      </c>
    </row>
    <row r="130" spans="2:4" ht="23.25">
      <c r="B130" s="177" t="s">
        <v>283</v>
      </c>
      <c r="C130" s="177"/>
      <c r="D130" s="43"/>
    </row>
    <row r="131" spans="1:4" ht="23.25">
      <c r="A131" s="45" t="s">
        <v>3</v>
      </c>
      <c r="B131" s="45" t="s">
        <v>260</v>
      </c>
      <c r="C131" s="45" t="s">
        <v>234</v>
      </c>
      <c r="D131" s="45" t="s">
        <v>235</v>
      </c>
    </row>
    <row r="132" spans="1:4" ht="23.25">
      <c r="A132" s="56">
        <v>56</v>
      </c>
      <c r="B132" s="56" t="s">
        <v>357</v>
      </c>
      <c r="C132" s="67">
        <v>15.4</v>
      </c>
      <c r="D132" s="56" t="s">
        <v>533</v>
      </c>
    </row>
    <row r="133" spans="1:4" ht="23.25">
      <c r="A133" s="56">
        <v>57</v>
      </c>
      <c r="B133" s="56" t="s">
        <v>359</v>
      </c>
      <c r="C133" s="67">
        <v>35.2</v>
      </c>
      <c r="D133" s="56" t="s">
        <v>534</v>
      </c>
    </row>
    <row r="134" spans="1:4" ht="23.25">
      <c r="A134" s="56">
        <v>58</v>
      </c>
      <c r="B134" s="56" t="s">
        <v>363</v>
      </c>
      <c r="C134" s="68">
        <v>37.9</v>
      </c>
      <c r="D134" s="56" t="s">
        <v>535</v>
      </c>
    </row>
    <row r="135" spans="1:4" ht="23.25">
      <c r="A135" s="56">
        <v>59</v>
      </c>
      <c r="B135" s="56" t="s">
        <v>366</v>
      </c>
      <c r="C135" s="69">
        <v>71.7</v>
      </c>
      <c r="D135" s="56" t="s">
        <v>536</v>
      </c>
    </row>
    <row r="136" spans="1:4" ht="23.25">
      <c r="A136" s="56">
        <v>60</v>
      </c>
      <c r="B136" s="56" t="s">
        <v>368</v>
      </c>
      <c r="C136" s="69">
        <v>29.9</v>
      </c>
      <c r="D136" s="56" t="s">
        <v>537</v>
      </c>
    </row>
    <row r="137" spans="1:4" ht="23.25">
      <c r="A137" s="56">
        <v>61</v>
      </c>
      <c r="B137" s="56" t="s">
        <v>369</v>
      </c>
      <c r="C137" s="69">
        <v>10.5</v>
      </c>
      <c r="D137" s="56" t="s">
        <v>538</v>
      </c>
    </row>
    <row r="138" spans="1:4" ht="23.25">
      <c r="A138" s="56">
        <v>62</v>
      </c>
      <c r="B138" s="56" t="s">
        <v>370</v>
      </c>
      <c r="C138" s="69">
        <v>41.5</v>
      </c>
      <c r="D138" s="56" t="s">
        <v>539</v>
      </c>
    </row>
    <row r="139" spans="1:4" ht="23.25">
      <c r="A139" s="56">
        <v>63</v>
      </c>
      <c r="B139" s="56" t="s">
        <v>405</v>
      </c>
      <c r="C139" s="69">
        <v>138.2</v>
      </c>
      <c r="D139" s="56" t="s">
        <v>540</v>
      </c>
    </row>
    <row r="140" spans="1:4" ht="23.25">
      <c r="A140" s="56">
        <v>64</v>
      </c>
      <c r="B140" s="56" t="s">
        <v>371</v>
      </c>
      <c r="C140" s="69">
        <v>34</v>
      </c>
      <c r="D140" s="56" t="s">
        <v>541</v>
      </c>
    </row>
    <row r="141" spans="1:4" ht="23.25">
      <c r="A141" s="56">
        <v>65</v>
      </c>
      <c r="B141" s="56" t="s">
        <v>372</v>
      </c>
      <c r="C141" s="69">
        <v>108.8</v>
      </c>
      <c r="D141" s="56" t="s">
        <v>542</v>
      </c>
    </row>
    <row r="142" spans="1:4" ht="23.25">
      <c r="A142" s="56">
        <v>66</v>
      </c>
      <c r="B142" s="56" t="s">
        <v>373</v>
      </c>
      <c r="C142" s="69">
        <v>69</v>
      </c>
      <c r="D142" s="56" t="s">
        <v>543</v>
      </c>
    </row>
    <row r="143" spans="1:4" ht="23.25">
      <c r="A143" s="56">
        <v>67</v>
      </c>
      <c r="B143" s="56" t="s">
        <v>374</v>
      </c>
      <c r="C143" s="69">
        <v>53.2</v>
      </c>
      <c r="D143" s="56" t="s">
        <v>544</v>
      </c>
    </row>
    <row r="144" spans="1:4" ht="23.25">
      <c r="A144" s="56">
        <v>68</v>
      </c>
      <c r="B144" s="56" t="s">
        <v>376</v>
      </c>
      <c r="C144" s="69">
        <v>27.7</v>
      </c>
      <c r="D144" s="56" t="s">
        <v>545</v>
      </c>
    </row>
    <row r="145" spans="1:4" ht="23.25">
      <c r="A145" s="56">
        <v>69</v>
      </c>
      <c r="B145" s="56" t="s">
        <v>377</v>
      </c>
      <c r="C145" s="65">
        <v>42</v>
      </c>
      <c r="D145" s="56" t="s">
        <v>546</v>
      </c>
    </row>
    <row r="146" spans="1:4" ht="23.25">
      <c r="A146" s="56">
        <v>70</v>
      </c>
      <c r="B146" s="56" t="s">
        <v>378</v>
      </c>
      <c r="C146" s="69">
        <v>37</v>
      </c>
      <c r="D146" s="56" t="s">
        <v>547</v>
      </c>
    </row>
    <row r="147" spans="1:4" ht="23.25">
      <c r="A147" s="56">
        <v>71</v>
      </c>
      <c r="B147" s="63" t="s">
        <v>379</v>
      </c>
      <c r="C147" s="69">
        <v>62.1</v>
      </c>
      <c r="D147" s="56" t="s">
        <v>548</v>
      </c>
    </row>
    <row r="148" spans="1:4" ht="23.25">
      <c r="A148" s="56">
        <v>72</v>
      </c>
      <c r="B148" s="63" t="s">
        <v>380</v>
      </c>
      <c r="C148" s="69">
        <v>113.4</v>
      </c>
      <c r="D148" s="56" t="s">
        <v>549</v>
      </c>
    </row>
    <row r="149" spans="1:4" ht="23.25">
      <c r="A149" s="56">
        <v>73</v>
      </c>
      <c r="B149" s="56" t="s">
        <v>388</v>
      </c>
      <c r="C149" s="67">
        <v>50.4</v>
      </c>
      <c r="D149" s="56" t="s">
        <v>550</v>
      </c>
    </row>
    <row r="150" spans="1:4" ht="23.25">
      <c r="A150" s="56">
        <v>74</v>
      </c>
      <c r="B150" s="56" t="s">
        <v>389</v>
      </c>
      <c r="C150" s="67">
        <v>53.9</v>
      </c>
      <c r="D150" s="56" t="s">
        <v>551</v>
      </c>
    </row>
    <row r="151" spans="1:4" ht="23.25">
      <c r="A151" s="56">
        <v>75</v>
      </c>
      <c r="B151" s="56" t="s">
        <v>182</v>
      </c>
      <c r="C151" s="67">
        <v>116.5</v>
      </c>
      <c r="D151" s="56" t="s">
        <v>552</v>
      </c>
    </row>
    <row r="152" spans="1:4" ht="23.25">
      <c r="A152" s="56">
        <v>76</v>
      </c>
      <c r="B152" s="56" t="s">
        <v>391</v>
      </c>
      <c r="C152" s="67">
        <v>43.5</v>
      </c>
      <c r="D152" s="56" t="s">
        <v>553</v>
      </c>
    </row>
    <row r="153" spans="1:4" ht="24" thickBot="1">
      <c r="A153" s="48" t="s">
        <v>184</v>
      </c>
      <c r="B153" s="51"/>
      <c r="C153" s="52">
        <f>SUM(C121:C152)</f>
        <v>1643.7000000000003</v>
      </c>
      <c r="D153" s="61"/>
    </row>
    <row r="154" spans="1:4" ht="24.75" thickBot="1" thickTop="1">
      <c r="A154" s="180" t="s">
        <v>279</v>
      </c>
      <c r="B154" s="181"/>
      <c r="C154" s="182">
        <v>6252.1</v>
      </c>
      <c r="D154" s="183"/>
    </row>
    <row r="155" ht="24" thickTop="1"/>
    <row r="159" spans="1:4" ht="23.25">
      <c r="A159" s="72"/>
      <c r="B159" s="72"/>
      <c r="C159" s="72"/>
      <c r="D159" s="72"/>
    </row>
    <row r="160" spans="1:4" ht="23.25">
      <c r="A160" s="72"/>
      <c r="B160" s="72"/>
      <c r="C160" s="72"/>
      <c r="D160" s="72"/>
    </row>
    <row r="161" spans="1:4" ht="23.25">
      <c r="A161" s="72"/>
      <c r="B161" s="72"/>
      <c r="C161" s="72"/>
      <c r="D161" s="72"/>
    </row>
    <row r="162" spans="1:14" ht="23.25">
      <c r="A162" s="179" t="s">
        <v>268</v>
      </c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  <c r="L162" s="179"/>
      <c r="M162" s="179"/>
      <c r="N162" s="179"/>
    </row>
    <row r="163" spans="1:14" ht="23.25">
      <c r="A163" s="178" t="s">
        <v>416</v>
      </c>
      <c r="B163" s="178"/>
      <c r="C163" s="178"/>
      <c r="D163" s="178"/>
      <c r="E163" s="178"/>
      <c r="F163" s="178"/>
      <c r="G163" s="178"/>
      <c r="H163" s="178"/>
      <c r="I163" s="178"/>
      <c r="J163" s="178"/>
      <c r="K163" s="178"/>
      <c r="L163" s="178"/>
      <c r="M163" s="178"/>
      <c r="N163" s="178"/>
    </row>
    <row r="164" spans="1:14" ht="23.25">
      <c r="A164" s="178" t="s">
        <v>422</v>
      </c>
      <c r="B164" s="178"/>
      <c r="C164" s="178"/>
      <c r="D164" s="178"/>
      <c r="E164" s="178"/>
      <c r="F164" s="178"/>
      <c r="G164" s="178"/>
      <c r="H164" s="178"/>
      <c r="I164" s="178"/>
      <c r="J164" s="178"/>
      <c r="K164" s="178"/>
      <c r="L164" s="178"/>
      <c r="M164" s="178"/>
      <c r="N164" s="178"/>
    </row>
    <row r="165" spans="2:4" ht="23.25">
      <c r="B165" s="177" t="s">
        <v>283</v>
      </c>
      <c r="C165" s="177"/>
      <c r="D165" s="43"/>
    </row>
    <row r="166" spans="1:4" ht="23.25">
      <c r="A166" s="45" t="s">
        <v>3</v>
      </c>
      <c r="B166" s="45" t="s">
        <v>260</v>
      </c>
      <c r="C166" s="45" t="s">
        <v>234</v>
      </c>
      <c r="D166" s="45" t="s">
        <v>235</v>
      </c>
    </row>
    <row r="167" spans="1:4" ht="23.25">
      <c r="A167" s="56">
        <v>1</v>
      </c>
      <c r="B167" s="60" t="s">
        <v>417</v>
      </c>
      <c r="C167" s="65">
        <v>600</v>
      </c>
      <c r="D167" s="56" t="s">
        <v>265</v>
      </c>
    </row>
    <row r="168" spans="1:4" ht="23.25">
      <c r="A168" s="85">
        <v>2</v>
      </c>
      <c r="B168" s="86" t="s">
        <v>428</v>
      </c>
      <c r="C168" s="87">
        <v>250</v>
      </c>
      <c r="D168" s="63" t="s">
        <v>429</v>
      </c>
    </row>
    <row r="169" spans="1:4" ht="24" thickBot="1">
      <c r="A169" s="48" t="s">
        <v>184</v>
      </c>
      <c r="B169" s="51"/>
      <c r="C169" s="52">
        <f>SUM(C167:C168)</f>
        <v>850</v>
      </c>
      <c r="D169" s="61"/>
    </row>
    <row r="170" spans="1:4" ht="24" thickTop="1">
      <c r="A170" s="84"/>
      <c r="B170" s="88"/>
      <c r="C170" s="89"/>
      <c r="D170" s="89"/>
    </row>
    <row r="171" spans="1:4" ht="23.25">
      <c r="A171" s="84"/>
      <c r="B171" s="88"/>
      <c r="C171" s="89"/>
      <c r="D171" s="89"/>
    </row>
    <row r="172" spans="1:4" ht="23.25">
      <c r="A172" s="84"/>
      <c r="B172" s="88"/>
      <c r="C172" s="89"/>
      <c r="D172" s="89"/>
    </row>
    <row r="173" spans="1:4" ht="23.25">
      <c r="A173" s="84"/>
      <c r="B173" s="88"/>
      <c r="C173" s="89"/>
      <c r="D173" s="89"/>
    </row>
    <row r="174" spans="1:4" ht="23.25">
      <c r="A174" s="84"/>
      <c r="B174" s="88"/>
      <c r="C174" s="89"/>
      <c r="D174" s="89"/>
    </row>
    <row r="175" spans="1:4" ht="23.25">
      <c r="A175" s="84"/>
      <c r="B175" s="88"/>
      <c r="C175" s="89"/>
      <c r="D175" s="89"/>
    </row>
    <row r="176" spans="1:4" ht="23.25">
      <c r="A176" s="84"/>
      <c r="B176" s="88"/>
      <c r="C176" s="89"/>
      <c r="D176" s="89"/>
    </row>
    <row r="177" spans="1:4" ht="23.25">
      <c r="A177" s="84"/>
      <c r="B177" s="88"/>
      <c r="C177" s="89"/>
      <c r="D177" s="89"/>
    </row>
    <row r="178" spans="1:4" ht="23.25">
      <c r="A178" s="84"/>
      <c r="B178" s="88"/>
      <c r="C178" s="89"/>
      <c r="D178" s="89"/>
    </row>
    <row r="179" spans="1:4" ht="23.25">
      <c r="A179" s="84"/>
      <c r="B179" s="88"/>
      <c r="C179" s="89"/>
      <c r="D179" s="89"/>
    </row>
    <row r="180" spans="1:4" ht="23.25">
      <c r="A180" s="84"/>
      <c r="B180" s="88"/>
      <c r="C180" s="89"/>
      <c r="D180" s="89"/>
    </row>
    <row r="181" spans="1:4" ht="23.25">
      <c r="A181" s="84"/>
      <c r="B181" s="88"/>
      <c r="C181" s="89"/>
      <c r="D181" s="89"/>
    </row>
    <row r="182" spans="1:4" ht="23.25">
      <c r="A182" s="84"/>
      <c r="B182" s="88"/>
      <c r="C182" s="89"/>
      <c r="D182" s="89"/>
    </row>
    <row r="183" spans="1:4" ht="23.25">
      <c r="A183" s="84"/>
      <c r="B183" s="88"/>
      <c r="C183" s="89"/>
      <c r="D183" s="89"/>
    </row>
    <row r="184" spans="1:4" ht="23.25">
      <c r="A184" s="84"/>
      <c r="B184" s="88"/>
      <c r="C184" s="89"/>
      <c r="D184" s="89"/>
    </row>
    <row r="185" spans="1:4" ht="23.25">
      <c r="A185" s="84"/>
      <c r="B185" s="88"/>
      <c r="C185" s="89"/>
      <c r="D185" s="89"/>
    </row>
    <row r="186" spans="1:4" ht="23.25">
      <c r="A186" s="84"/>
      <c r="B186" s="88"/>
      <c r="C186" s="89"/>
      <c r="D186" s="89"/>
    </row>
    <row r="187" spans="1:4" ht="23.25">
      <c r="A187" s="84"/>
      <c r="B187" s="88"/>
      <c r="C187" s="89"/>
      <c r="D187" s="89"/>
    </row>
    <row r="188" spans="1:4" ht="23.25">
      <c r="A188" s="84"/>
      <c r="B188" s="88"/>
      <c r="C188" s="89"/>
      <c r="D188" s="89"/>
    </row>
    <row r="189" spans="1:4" ht="23.25">
      <c r="A189" s="84"/>
      <c r="B189" s="88"/>
      <c r="C189" s="89"/>
      <c r="D189" s="89"/>
    </row>
    <row r="190" spans="1:4" ht="23.25">
      <c r="A190" s="84"/>
      <c r="B190" s="88"/>
      <c r="C190" s="89"/>
      <c r="D190" s="89"/>
    </row>
    <row r="191" spans="1:4" ht="23.25">
      <c r="A191" s="84"/>
      <c r="B191" s="88"/>
      <c r="C191" s="89"/>
      <c r="D191" s="89"/>
    </row>
    <row r="194" spans="1:14" ht="23.25">
      <c r="A194" s="179" t="s">
        <v>268</v>
      </c>
      <c r="B194" s="179"/>
      <c r="C194" s="179"/>
      <c r="D194" s="179"/>
      <c r="E194" s="179"/>
      <c r="F194" s="179"/>
      <c r="G194" s="179"/>
      <c r="H194" s="179"/>
      <c r="I194" s="179"/>
      <c r="J194" s="179"/>
      <c r="K194" s="179"/>
      <c r="L194" s="179"/>
      <c r="M194" s="179"/>
      <c r="N194" s="179"/>
    </row>
    <row r="195" spans="1:14" ht="23.25">
      <c r="A195" s="178" t="s">
        <v>421</v>
      </c>
      <c r="B195" s="178"/>
      <c r="C195" s="178"/>
      <c r="D195" s="178"/>
      <c r="E195" s="178"/>
      <c r="F195" s="178"/>
      <c r="G195" s="178"/>
      <c r="H195" s="178"/>
      <c r="I195" s="178"/>
      <c r="J195" s="178"/>
      <c r="K195" s="178"/>
      <c r="L195" s="178"/>
      <c r="M195" s="178"/>
      <c r="N195" s="178"/>
    </row>
    <row r="196" spans="1:14" ht="23.25">
      <c r="A196" s="178" t="s">
        <v>422</v>
      </c>
      <c r="B196" s="178"/>
      <c r="C196" s="178"/>
      <c r="D196" s="178"/>
      <c r="E196" s="178"/>
      <c r="F196" s="178"/>
      <c r="G196" s="178"/>
      <c r="H196" s="178"/>
      <c r="I196" s="178"/>
      <c r="J196" s="178"/>
      <c r="K196" s="178"/>
      <c r="L196" s="178"/>
      <c r="M196" s="178"/>
      <c r="N196" s="178"/>
    </row>
    <row r="197" spans="2:4" ht="23.25">
      <c r="B197" s="177" t="s">
        <v>283</v>
      </c>
      <c r="C197" s="177"/>
      <c r="D197" s="43"/>
    </row>
    <row r="198" spans="1:4" ht="23.25">
      <c r="A198" s="45" t="s">
        <v>3</v>
      </c>
      <c r="B198" s="45" t="s">
        <v>260</v>
      </c>
      <c r="C198" s="45" t="s">
        <v>234</v>
      </c>
      <c r="D198" s="45" t="s">
        <v>235</v>
      </c>
    </row>
    <row r="199" spans="1:4" ht="23.25">
      <c r="A199" s="56">
        <v>1</v>
      </c>
      <c r="B199" s="60" t="s">
        <v>417</v>
      </c>
      <c r="C199" s="65">
        <v>400</v>
      </c>
      <c r="D199" s="56" t="s">
        <v>265</v>
      </c>
    </row>
    <row r="200" spans="1:4" ht="23.25">
      <c r="A200" s="56"/>
      <c r="B200" s="56"/>
      <c r="C200" s="62"/>
      <c r="D200" s="56"/>
    </row>
    <row r="201" spans="1:4" ht="23.25">
      <c r="A201" s="56"/>
      <c r="B201" s="60"/>
      <c r="C201" s="65"/>
      <c r="D201" s="56"/>
    </row>
    <row r="202" spans="1:4" ht="23.25">
      <c r="A202" s="56"/>
      <c r="B202" s="56"/>
      <c r="C202" s="62"/>
      <c r="D202" s="56"/>
    </row>
    <row r="203" spans="1:4" ht="24" thickBot="1">
      <c r="A203" s="48" t="s">
        <v>184</v>
      </c>
      <c r="B203" s="51"/>
      <c r="C203" s="52">
        <f>SUM(C199:C202)</f>
        <v>400</v>
      </c>
      <c r="D203" s="61"/>
    </row>
    <row r="204" ht="24" thickTop="1"/>
  </sheetData>
  <sheetProtection/>
  <mergeCells count="20">
    <mergeCell ref="B130:C130"/>
    <mergeCell ref="A154:B154"/>
    <mergeCell ref="C154:D154"/>
    <mergeCell ref="A162:N162"/>
    <mergeCell ref="A1:N1"/>
    <mergeCell ref="A2:N2"/>
    <mergeCell ref="A3:N3"/>
    <mergeCell ref="B48:C48"/>
    <mergeCell ref="B33:C33"/>
    <mergeCell ref="B24:C24"/>
    <mergeCell ref="B4:C4"/>
    <mergeCell ref="B71:C71"/>
    <mergeCell ref="B97:C97"/>
    <mergeCell ref="B197:C197"/>
    <mergeCell ref="A195:N195"/>
    <mergeCell ref="A196:N196"/>
    <mergeCell ref="A194:N194"/>
    <mergeCell ref="A163:N163"/>
    <mergeCell ref="A164:N164"/>
    <mergeCell ref="B165:C165"/>
  </mergeCells>
  <printOptions horizontalCentered="1"/>
  <pageMargins left="0.55" right="0.5" top="0.78" bottom="0.54" header="0.39" footer="0.5"/>
  <pageSetup horizontalDpi="300" verticalDpi="3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53"/>
  <sheetViews>
    <sheetView zoomScale="85" zoomScaleNormal="85" zoomScalePageLayoutView="0" workbookViewId="0" topLeftCell="A202">
      <selection activeCell="G213" sqref="G213"/>
    </sheetView>
  </sheetViews>
  <sheetFormatPr defaultColWidth="9.140625" defaultRowHeight="12.75"/>
  <cols>
    <col min="1" max="1" width="8.140625" style="1" customWidth="1"/>
    <col min="2" max="2" width="33.140625" style="1" customWidth="1"/>
    <col min="3" max="3" width="24.57421875" style="1" customWidth="1"/>
    <col min="4" max="4" width="24.00390625" style="1" customWidth="1"/>
    <col min="5" max="7" width="7.7109375" style="1" customWidth="1"/>
    <col min="8" max="8" width="7.8515625" style="1" customWidth="1"/>
    <col min="9" max="14" width="7.7109375" style="1" customWidth="1"/>
    <col min="15" max="15" width="7.00390625" style="1" customWidth="1"/>
    <col min="16" max="16" width="8.28125" style="1" customWidth="1"/>
    <col min="17" max="18" width="8.7109375" style="1" customWidth="1"/>
    <col min="19" max="20" width="9.140625" style="1" customWidth="1"/>
    <col min="21" max="21" width="11.140625" style="1" customWidth="1"/>
    <col min="22" max="16384" width="9.140625" style="1" customWidth="1"/>
  </cols>
  <sheetData>
    <row r="1" spans="1:18" ht="23.25">
      <c r="A1" s="179" t="s">
        <v>268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42"/>
      <c r="P1" s="42"/>
      <c r="Q1" s="42"/>
      <c r="R1" s="42"/>
    </row>
    <row r="2" spans="1:18" ht="23.25">
      <c r="A2" s="178" t="s">
        <v>280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42"/>
      <c r="P2" s="42"/>
      <c r="Q2" s="42"/>
      <c r="R2" s="42"/>
    </row>
    <row r="3" spans="1:18" ht="23.25">
      <c r="A3" s="178" t="s">
        <v>422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42"/>
      <c r="P3" s="42"/>
      <c r="Q3" s="42"/>
      <c r="R3" s="42"/>
    </row>
    <row r="4" spans="2:4" ht="23.25">
      <c r="B4" s="177" t="s">
        <v>272</v>
      </c>
      <c r="C4" s="177"/>
      <c r="D4" s="43"/>
    </row>
    <row r="5" spans="1:4" ht="23.25">
      <c r="A5" s="45" t="s">
        <v>3</v>
      </c>
      <c r="B5" s="45" t="s">
        <v>260</v>
      </c>
      <c r="C5" s="45" t="s">
        <v>234</v>
      </c>
      <c r="D5" s="45" t="s">
        <v>235</v>
      </c>
    </row>
    <row r="6" spans="1:4" ht="23.25">
      <c r="A6" s="56">
        <v>1</v>
      </c>
      <c r="B6" s="60" t="s">
        <v>208</v>
      </c>
      <c r="C6" s="65">
        <v>72.2</v>
      </c>
      <c r="D6" s="56" t="s">
        <v>270</v>
      </c>
    </row>
    <row r="7" spans="1:4" ht="23.25">
      <c r="A7" s="56">
        <v>2</v>
      </c>
      <c r="B7" s="56" t="s">
        <v>207</v>
      </c>
      <c r="C7" s="62">
        <v>46.8</v>
      </c>
      <c r="D7" s="56" t="s">
        <v>270</v>
      </c>
    </row>
    <row r="8" spans="1:4" ht="23.25">
      <c r="A8" s="56">
        <v>3</v>
      </c>
      <c r="B8" s="60" t="s">
        <v>209</v>
      </c>
      <c r="C8" s="65">
        <v>35</v>
      </c>
      <c r="D8" s="56" t="s">
        <v>265</v>
      </c>
    </row>
    <row r="9" spans="1:4" ht="23.25">
      <c r="A9" s="56">
        <v>4</v>
      </c>
      <c r="B9" s="56" t="s">
        <v>210</v>
      </c>
      <c r="C9" s="62">
        <v>108.6</v>
      </c>
      <c r="D9" s="56" t="s">
        <v>262</v>
      </c>
    </row>
    <row r="10" spans="1:4" ht="23.25">
      <c r="A10" s="56">
        <v>5</v>
      </c>
      <c r="B10" s="56" t="s">
        <v>88</v>
      </c>
      <c r="C10" s="62">
        <v>170.8</v>
      </c>
      <c r="D10" s="56" t="s">
        <v>262</v>
      </c>
    </row>
    <row r="11" spans="1:4" ht="23.25">
      <c r="A11" s="56">
        <v>6</v>
      </c>
      <c r="B11" s="63" t="s">
        <v>33</v>
      </c>
      <c r="C11" s="64">
        <v>131.8</v>
      </c>
      <c r="D11" s="56" t="s">
        <v>269</v>
      </c>
    </row>
    <row r="12" spans="1:4" ht="23.25">
      <c r="A12" s="56">
        <v>7</v>
      </c>
      <c r="B12" s="63" t="s">
        <v>220</v>
      </c>
      <c r="C12" s="64">
        <v>56.1</v>
      </c>
      <c r="D12" s="56" t="s">
        <v>269</v>
      </c>
    </row>
    <row r="13" spans="1:4" ht="23.25">
      <c r="A13" s="56">
        <v>8</v>
      </c>
      <c r="B13" s="56" t="s">
        <v>222</v>
      </c>
      <c r="C13" s="62">
        <v>68.3</v>
      </c>
      <c r="D13" s="56" t="s">
        <v>266</v>
      </c>
    </row>
    <row r="14" spans="1:4" ht="23.25">
      <c r="A14" s="56">
        <v>9</v>
      </c>
      <c r="B14" s="63" t="s">
        <v>148</v>
      </c>
      <c r="C14" s="64">
        <v>39.3</v>
      </c>
      <c r="D14" s="56" t="s">
        <v>266</v>
      </c>
    </row>
    <row r="15" spans="1:4" ht="23.25">
      <c r="A15" s="56">
        <v>10</v>
      </c>
      <c r="B15" s="56" t="s">
        <v>223</v>
      </c>
      <c r="C15" s="62">
        <v>97.7</v>
      </c>
      <c r="D15" s="56" t="s">
        <v>266</v>
      </c>
    </row>
    <row r="16" spans="1:4" ht="23.25">
      <c r="A16" s="56">
        <v>11</v>
      </c>
      <c r="B16" s="63" t="s">
        <v>147</v>
      </c>
      <c r="C16" s="64">
        <v>91.5</v>
      </c>
      <c r="D16" s="56" t="s">
        <v>266</v>
      </c>
    </row>
    <row r="17" spans="1:4" ht="23.25">
      <c r="A17" s="56">
        <v>12</v>
      </c>
      <c r="B17" s="63" t="s">
        <v>224</v>
      </c>
      <c r="C17" s="64">
        <v>109.8</v>
      </c>
      <c r="D17" s="56" t="s">
        <v>266</v>
      </c>
    </row>
    <row r="18" spans="1:4" ht="23.25">
      <c r="A18" s="56">
        <v>13</v>
      </c>
      <c r="B18" s="63" t="s">
        <v>226</v>
      </c>
      <c r="C18" s="64">
        <v>36.6</v>
      </c>
      <c r="D18" s="56" t="s">
        <v>264</v>
      </c>
    </row>
    <row r="19" spans="1:4" ht="23.25">
      <c r="A19" s="56">
        <v>14</v>
      </c>
      <c r="B19" s="56" t="s">
        <v>271</v>
      </c>
      <c r="C19" s="62">
        <v>21.8</v>
      </c>
      <c r="D19" s="56" t="s">
        <v>264</v>
      </c>
    </row>
    <row r="20" spans="1:4" ht="23.25">
      <c r="A20" s="56">
        <v>15</v>
      </c>
      <c r="B20" s="63" t="s">
        <v>243</v>
      </c>
      <c r="C20" s="64">
        <v>31.6</v>
      </c>
      <c r="D20" s="56" t="s">
        <v>267</v>
      </c>
    </row>
    <row r="21" spans="1:4" ht="23.25">
      <c r="A21" s="56">
        <v>16</v>
      </c>
      <c r="B21" s="56" t="s">
        <v>227</v>
      </c>
      <c r="C21" s="62">
        <v>109.5</v>
      </c>
      <c r="D21" s="56" t="s">
        <v>267</v>
      </c>
    </row>
    <row r="22" spans="1:4" ht="24" thickBot="1">
      <c r="A22" s="48" t="s">
        <v>184</v>
      </c>
      <c r="B22" s="51"/>
      <c r="C22" s="52">
        <f>SUM(C6:C21)</f>
        <v>1227.3999999999999</v>
      </c>
      <c r="D22" s="61"/>
    </row>
    <row r="23" ht="24" thickTop="1"/>
    <row r="24" spans="2:4" ht="23.25">
      <c r="B24" s="177" t="s">
        <v>273</v>
      </c>
      <c r="C24" s="177"/>
      <c r="D24" s="43"/>
    </row>
    <row r="25" spans="1:4" ht="23.25">
      <c r="A25" s="45" t="s">
        <v>3</v>
      </c>
      <c r="B25" s="45" t="s">
        <v>260</v>
      </c>
      <c r="C25" s="45" t="s">
        <v>234</v>
      </c>
      <c r="D25" s="45" t="s">
        <v>235</v>
      </c>
    </row>
    <row r="26" spans="1:4" ht="23.25">
      <c r="A26" s="59" t="s">
        <v>212</v>
      </c>
      <c r="B26" s="59" t="s">
        <v>212</v>
      </c>
      <c r="C26" s="59" t="s">
        <v>212</v>
      </c>
      <c r="D26" s="59" t="s">
        <v>212</v>
      </c>
    </row>
    <row r="27" spans="1:4" ht="23.25">
      <c r="A27" s="70"/>
      <c r="B27" s="70"/>
      <c r="C27" s="70"/>
      <c r="D27" s="70"/>
    </row>
    <row r="28" spans="1:4" ht="23.25">
      <c r="A28" s="70"/>
      <c r="B28" s="70"/>
      <c r="C28" s="70"/>
      <c r="D28" s="70"/>
    </row>
    <row r="29" spans="1:4" ht="23.25">
      <c r="A29" s="70"/>
      <c r="B29" s="70"/>
      <c r="C29" s="70"/>
      <c r="D29" s="70"/>
    </row>
    <row r="30" spans="1:4" ht="23.25">
      <c r="A30" s="70"/>
      <c r="B30" s="70"/>
      <c r="C30" s="70"/>
      <c r="D30" s="70"/>
    </row>
    <row r="31" spans="1:4" ht="23.25">
      <c r="A31" s="70"/>
      <c r="B31" s="70"/>
      <c r="C31" s="70"/>
      <c r="D31" s="70"/>
    </row>
    <row r="32" spans="1:4" ht="23.25">
      <c r="A32" s="70"/>
      <c r="B32" s="70"/>
      <c r="C32" s="70"/>
      <c r="D32" s="70"/>
    </row>
    <row r="33" spans="2:4" ht="23.25">
      <c r="B33" s="177" t="s">
        <v>274</v>
      </c>
      <c r="C33" s="177"/>
      <c r="D33" s="43"/>
    </row>
    <row r="34" spans="1:4" ht="23.25">
      <c r="A34" s="45" t="s">
        <v>3</v>
      </c>
      <c r="B34" s="45" t="s">
        <v>260</v>
      </c>
      <c r="C34" s="45" t="s">
        <v>234</v>
      </c>
      <c r="D34" s="45" t="s">
        <v>235</v>
      </c>
    </row>
    <row r="35" spans="1:4" ht="23.25">
      <c r="A35" s="56">
        <v>1</v>
      </c>
      <c r="B35" s="60" t="s">
        <v>213</v>
      </c>
      <c r="C35" s="65">
        <v>18.4</v>
      </c>
      <c r="D35" s="56" t="s">
        <v>261</v>
      </c>
    </row>
    <row r="36" spans="1:4" ht="23.25">
      <c r="A36" s="56">
        <v>2</v>
      </c>
      <c r="B36" s="60" t="s">
        <v>214</v>
      </c>
      <c r="C36" s="65">
        <v>74.3</v>
      </c>
      <c r="D36" s="56" t="s">
        <v>261</v>
      </c>
    </row>
    <row r="37" spans="1:4" ht="23.25">
      <c r="A37" s="56">
        <v>3</v>
      </c>
      <c r="B37" s="60" t="s">
        <v>215</v>
      </c>
      <c r="C37" s="65">
        <v>30.4</v>
      </c>
      <c r="D37" s="56" t="s">
        <v>261</v>
      </c>
    </row>
    <row r="38" spans="1:4" ht="23.25">
      <c r="A38" s="56">
        <v>4</v>
      </c>
      <c r="B38" s="56" t="s">
        <v>216</v>
      </c>
      <c r="C38" s="62">
        <v>22.1</v>
      </c>
      <c r="D38" s="56" t="s">
        <v>261</v>
      </c>
    </row>
    <row r="39" spans="1:4" ht="23.25">
      <c r="A39" s="56">
        <v>5</v>
      </c>
      <c r="B39" s="60" t="s">
        <v>217</v>
      </c>
      <c r="C39" s="65">
        <v>18.6</v>
      </c>
      <c r="D39" s="56" t="s">
        <v>270</v>
      </c>
    </row>
    <row r="40" spans="1:4" ht="23.25">
      <c r="A40" s="56">
        <v>6</v>
      </c>
      <c r="B40" s="56" t="s">
        <v>218</v>
      </c>
      <c r="C40" s="62">
        <v>31.9</v>
      </c>
      <c r="D40" s="56" t="s">
        <v>270</v>
      </c>
    </row>
    <row r="41" spans="1:4" ht="23.25">
      <c r="A41" s="56">
        <v>7</v>
      </c>
      <c r="B41" s="56" t="s">
        <v>276</v>
      </c>
      <c r="C41" s="62">
        <v>39.9</v>
      </c>
      <c r="D41" s="56" t="s">
        <v>275</v>
      </c>
    </row>
    <row r="42" spans="1:4" ht="23.25">
      <c r="A42" s="56">
        <v>8</v>
      </c>
      <c r="B42" s="56" t="s">
        <v>225</v>
      </c>
      <c r="C42" s="62">
        <v>65.6</v>
      </c>
      <c r="D42" s="56" t="s">
        <v>266</v>
      </c>
    </row>
    <row r="43" spans="1:4" ht="23.25">
      <c r="A43" s="56">
        <v>9</v>
      </c>
      <c r="B43" s="56" t="s">
        <v>228</v>
      </c>
      <c r="C43" s="62">
        <v>35.3</v>
      </c>
      <c r="D43" s="56" t="s">
        <v>264</v>
      </c>
    </row>
    <row r="44" spans="1:4" ht="23.25">
      <c r="A44" s="56">
        <v>10</v>
      </c>
      <c r="B44" s="56" t="s">
        <v>229</v>
      </c>
      <c r="C44" s="64">
        <v>9.9</v>
      </c>
      <c r="D44" s="56" t="s">
        <v>264</v>
      </c>
    </row>
    <row r="45" spans="1:4" ht="23.25">
      <c r="A45" s="56">
        <v>11</v>
      </c>
      <c r="B45" s="56" t="s">
        <v>230</v>
      </c>
      <c r="C45" s="62">
        <v>35</v>
      </c>
      <c r="D45" s="56" t="s">
        <v>264</v>
      </c>
    </row>
    <row r="46" spans="1:4" ht="23.25">
      <c r="A46" s="56">
        <v>12</v>
      </c>
      <c r="B46" s="56" t="s">
        <v>219</v>
      </c>
      <c r="C46" s="69">
        <v>62.5</v>
      </c>
      <c r="D46" s="56" t="s">
        <v>262</v>
      </c>
    </row>
    <row r="47" spans="1:4" ht="24" thickBot="1">
      <c r="A47" s="48" t="s">
        <v>184</v>
      </c>
      <c r="B47" s="51"/>
      <c r="C47" s="83">
        <f>SUM(C35:C46)</f>
        <v>443.9</v>
      </c>
      <c r="D47" s="61"/>
    </row>
    <row r="48" spans="2:4" ht="24" thickTop="1">
      <c r="B48" s="177" t="s">
        <v>277</v>
      </c>
      <c r="C48" s="177"/>
      <c r="D48" s="43"/>
    </row>
    <row r="49" spans="1:4" ht="23.25">
      <c r="A49" s="45" t="s">
        <v>3</v>
      </c>
      <c r="B49" s="45" t="s">
        <v>260</v>
      </c>
      <c r="C49" s="45" t="s">
        <v>234</v>
      </c>
      <c r="D49" s="45" t="s">
        <v>235</v>
      </c>
    </row>
    <row r="50" spans="1:4" ht="23.25">
      <c r="A50" s="56">
        <v>1</v>
      </c>
      <c r="B50" s="60" t="s">
        <v>213</v>
      </c>
      <c r="C50" s="67">
        <v>18.4</v>
      </c>
      <c r="D50" s="56" t="s">
        <v>261</v>
      </c>
    </row>
    <row r="51" spans="1:4" ht="23.25">
      <c r="A51" s="56">
        <v>2</v>
      </c>
      <c r="B51" s="56" t="s">
        <v>214</v>
      </c>
      <c r="C51" s="67">
        <v>74.3</v>
      </c>
      <c r="D51" s="56" t="s">
        <v>261</v>
      </c>
    </row>
    <row r="52" spans="1:4" ht="23.25">
      <c r="A52" s="56">
        <v>3</v>
      </c>
      <c r="B52" s="56" t="s">
        <v>215</v>
      </c>
      <c r="C52" s="67">
        <v>30.4</v>
      </c>
      <c r="D52" s="56" t="s">
        <v>261</v>
      </c>
    </row>
    <row r="53" spans="1:4" ht="23.25">
      <c r="A53" s="56">
        <v>4</v>
      </c>
      <c r="B53" s="56" t="s">
        <v>216</v>
      </c>
      <c r="C53" s="67">
        <v>22.1</v>
      </c>
      <c r="D53" s="56" t="s">
        <v>261</v>
      </c>
    </row>
    <row r="54" spans="1:4" ht="23.25">
      <c r="A54" s="56">
        <v>5</v>
      </c>
      <c r="B54" s="56" t="s">
        <v>217</v>
      </c>
      <c r="C54" s="68">
        <v>18.6</v>
      </c>
      <c r="D54" s="56" t="s">
        <v>270</v>
      </c>
    </row>
    <row r="55" spans="1:4" ht="23.25">
      <c r="A55" s="56">
        <v>6</v>
      </c>
      <c r="B55" s="56" t="s">
        <v>218</v>
      </c>
      <c r="C55" s="68">
        <v>31.9</v>
      </c>
      <c r="D55" s="56" t="s">
        <v>270</v>
      </c>
    </row>
    <row r="56" spans="1:4" ht="23.25">
      <c r="A56" s="56">
        <v>7</v>
      </c>
      <c r="B56" s="56" t="s">
        <v>219</v>
      </c>
      <c r="C56" s="69">
        <v>62.5</v>
      </c>
      <c r="D56" s="56" t="s">
        <v>262</v>
      </c>
    </row>
    <row r="57" spans="1:4" ht="23.25">
      <c r="A57" s="56">
        <v>8</v>
      </c>
      <c r="B57" s="56" t="s">
        <v>250</v>
      </c>
      <c r="C57" s="69">
        <v>25.1</v>
      </c>
      <c r="D57" s="56" t="s">
        <v>262</v>
      </c>
    </row>
    <row r="58" spans="1:4" ht="23.25">
      <c r="A58" s="56">
        <v>9</v>
      </c>
      <c r="B58" s="56" t="s">
        <v>251</v>
      </c>
      <c r="C58" s="69">
        <v>45.1</v>
      </c>
      <c r="D58" s="56" t="s">
        <v>263</v>
      </c>
    </row>
    <row r="59" spans="1:4" ht="23.25">
      <c r="A59" s="56">
        <v>10</v>
      </c>
      <c r="B59" s="56" t="s">
        <v>221</v>
      </c>
      <c r="C59" s="69">
        <v>39.9</v>
      </c>
      <c r="D59" s="56" t="s">
        <v>275</v>
      </c>
    </row>
    <row r="60" spans="1:4" ht="23.25">
      <c r="A60" s="56">
        <v>11</v>
      </c>
      <c r="B60" s="56" t="s">
        <v>225</v>
      </c>
      <c r="C60" s="69">
        <v>65.6</v>
      </c>
      <c r="D60" s="56" t="s">
        <v>266</v>
      </c>
    </row>
    <row r="61" spans="1:4" ht="23.25">
      <c r="A61" s="56">
        <v>12</v>
      </c>
      <c r="B61" s="56" t="s">
        <v>253</v>
      </c>
      <c r="C61" s="69">
        <v>44.8</v>
      </c>
      <c r="D61" s="56" t="s">
        <v>266</v>
      </c>
    </row>
    <row r="62" spans="1:4" ht="23.25">
      <c r="A62" s="56">
        <v>13</v>
      </c>
      <c r="B62" s="56" t="s">
        <v>252</v>
      </c>
      <c r="C62" s="69">
        <v>45.2</v>
      </c>
      <c r="D62" s="56" t="s">
        <v>266</v>
      </c>
    </row>
    <row r="63" spans="1:4" ht="23.25">
      <c r="A63" s="56">
        <v>14</v>
      </c>
      <c r="B63" s="56" t="s">
        <v>257</v>
      </c>
      <c r="C63" s="69">
        <v>25.4</v>
      </c>
      <c r="D63" s="56" t="s">
        <v>264</v>
      </c>
    </row>
    <row r="64" spans="1:4" ht="23.25">
      <c r="A64" s="56">
        <v>15</v>
      </c>
      <c r="B64" s="56" t="s">
        <v>228</v>
      </c>
      <c r="C64" s="65">
        <v>35.3</v>
      </c>
      <c r="D64" s="56" t="s">
        <v>264</v>
      </c>
    </row>
    <row r="65" spans="1:4" ht="23.25">
      <c r="A65" s="81"/>
      <c r="B65" s="184" t="s">
        <v>427</v>
      </c>
      <c r="C65" s="184"/>
      <c r="D65" s="81"/>
    </row>
    <row r="66" spans="1:4" ht="23.25">
      <c r="A66" s="73">
        <v>16</v>
      </c>
      <c r="B66" s="73" t="s">
        <v>229</v>
      </c>
      <c r="C66" s="80">
        <v>9.9</v>
      </c>
      <c r="D66" s="73" t="s">
        <v>264</v>
      </c>
    </row>
    <row r="67" spans="1:4" ht="23.25">
      <c r="A67" s="56">
        <v>17</v>
      </c>
      <c r="B67" s="56" t="s">
        <v>230</v>
      </c>
      <c r="C67" s="65">
        <v>35</v>
      </c>
      <c r="D67" s="56" t="s">
        <v>264</v>
      </c>
    </row>
    <row r="68" spans="1:4" ht="23.25">
      <c r="A68" s="56">
        <v>18</v>
      </c>
      <c r="B68" s="56" t="s">
        <v>258</v>
      </c>
      <c r="C68" s="69">
        <v>12.3</v>
      </c>
      <c r="D68" s="56" t="s">
        <v>264</v>
      </c>
    </row>
    <row r="69" spans="1:4" ht="23.25">
      <c r="A69" s="56">
        <v>19</v>
      </c>
      <c r="B69" s="56" t="s">
        <v>182</v>
      </c>
      <c r="C69" s="46">
        <v>116.5</v>
      </c>
      <c r="D69" s="56" t="s">
        <v>278</v>
      </c>
    </row>
    <row r="70" spans="1:4" ht="24" thickBot="1">
      <c r="A70" s="48" t="s">
        <v>184</v>
      </c>
      <c r="B70" s="51"/>
      <c r="C70" s="83">
        <f>SUM(C50:C69)</f>
        <v>758.2999999999998</v>
      </c>
      <c r="D70" s="61"/>
    </row>
    <row r="71" spans="2:4" ht="24" thickTop="1">
      <c r="B71" s="177" t="s">
        <v>283</v>
      </c>
      <c r="C71" s="177"/>
      <c r="D71" s="43"/>
    </row>
    <row r="72" spans="1:4" ht="23.25">
      <c r="A72" s="45" t="s">
        <v>3</v>
      </c>
      <c r="B72" s="45" t="s">
        <v>260</v>
      </c>
      <c r="C72" s="45" t="s">
        <v>234</v>
      </c>
      <c r="D72" s="45" t="s">
        <v>235</v>
      </c>
    </row>
    <row r="73" spans="1:4" ht="23.25">
      <c r="A73" s="66">
        <v>1</v>
      </c>
      <c r="B73" s="60" t="s">
        <v>213</v>
      </c>
      <c r="C73" s="65">
        <v>18.4</v>
      </c>
      <c r="D73" s="56" t="s">
        <v>285</v>
      </c>
    </row>
    <row r="74" spans="1:4" ht="23.25">
      <c r="A74" s="66">
        <v>2</v>
      </c>
      <c r="B74" s="56" t="s">
        <v>214</v>
      </c>
      <c r="C74" s="67">
        <v>74.3</v>
      </c>
      <c r="D74" s="56" t="s">
        <v>285</v>
      </c>
    </row>
    <row r="75" spans="1:4" ht="23.25">
      <c r="A75" s="66">
        <v>3</v>
      </c>
      <c r="B75" s="56" t="s">
        <v>215</v>
      </c>
      <c r="C75" s="67">
        <v>30.4</v>
      </c>
      <c r="D75" s="56" t="s">
        <v>285</v>
      </c>
    </row>
    <row r="76" spans="1:4" ht="23.25">
      <c r="A76" s="66">
        <v>4</v>
      </c>
      <c r="B76" s="56" t="s">
        <v>216</v>
      </c>
      <c r="C76" s="68">
        <v>22.1</v>
      </c>
      <c r="D76" s="56" t="s">
        <v>285</v>
      </c>
    </row>
    <row r="77" spans="1:4" ht="23.25">
      <c r="A77" s="66">
        <v>5</v>
      </c>
      <c r="B77" s="56" t="s">
        <v>293</v>
      </c>
      <c r="C77" s="69">
        <v>48.3</v>
      </c>
      <c r="D77" s="56" t="s">
        <v>285</v>
      </c>
    </row>
    <row r="78" spans="1:4" ht="23.25">
      <c r="A78" s="66">
        <v>6</v>
      </c>
      <c r="B78" s="56" t="s">
        <v>295</v>
      </c>
      <c r="C78" s="69">
        <v>26.4</v>
      </c>
      <c r="D78" s="56" t="s">
        <v>297</v>
      </c>
    </row>
    <row r="79" spans="1:4" ht="23.25">
      <c r="A79" s="66">
        <v>7</v>
      </c>
      <c r="B79" s="56" t="s">
        <v>300</v>
      </c>
      <c r="C79" s="69">
        <v>46.6</v>
      </c>
      <c r="D79" s="56" t="s">
        <v>297</v>
      </c>
    </row>
    <row r="80" spans="1:4" ht="23.25">
      <c r="A80" s="66">
        <v>8</v>
      </c>
      <c r="B80" s="56" t="s">
        <v>217</v>
      </c>
      <c r="C80" s="69">
        <v>18.6</v>
      </c>
      <c r="D80" s="56" t="s">
        <v>297</v>
      </c>
    </row>
    <row r="81" spans="1:4" ht="23.25">
      <c r="A81" s="66">
        <v>9</v>
      </c>
      <c r="B81" s="56" t="s">
        <v>218</v>
      </c>
      <c r="C81" s="69">
        <v>31.9</v>
      </c>
      <c r="D81" s="56" t="s">
        <v>297</v>
      </c>
    </row>
    <row r="82" spans="1:4" ht="23.25">
      <c r="A82" s="66">
        <v>10</v>
      </c>
      <c r="B82" s="56" t="s">
        <v>302</v>
      </c>
      <c r="C82" s="69">
        <v>36.2</v>
      </c>
      <c r="D82" s="56" t="s">
        <v>297</v>
      </c>
    </row>
    <row r="83" spans="1:4" ht="23.25">
      <c r="A83" s="66">
        <v>11</v>
      </c>
      <c r="B83" s="56" t="s">
        <v>65</v>
      </c>
      <c r="C83" s="65">
        <v>18.6</v>
      </c>
      <c r="D83" s="56" t="s">
        <v>303</v>
      </c>
    </row>
    <row r="84" spans="1:4" ht="23.25">
      <c r="A84" s="66">
        <v>12</v>
      </c>
      <c r="B84" s="56" t="s">
        <v>305</v>
      </c>
      <c r="C84" s="65">
        <v>15.5</v>
      </c>
      <c r="D84" s="56" t="s">
        <v>303</v>
      </c>
    </row>
    <row r="85" spans="1:6" ht="23.25">
      <c r="A85" s="66">
        <v>13</v>
      </c>
      <c r="B85" s="56" t="s">
        <v>308</v>
      </c>
      <c r="C85" s="69">
        <v>20.2</v>
      </c>
      <c r="D85" s="56" t="s">
        <v>307</v>
      </c>
      <c r="E85" s="53"/>
      <c r="F85" s="53"/>
    </row>
    <row r="86" spans="1:4" ht="23.25">
      <c r="A86" s="66">
        <v>14</v>
      </c>
      <c r="B86" s="56" t="s">
        <v>250</v>
      </c>
      <c r="C86" s="71">
        <v>25.1</v>
      </c>
      <c r="D86" s="56" t="s">
        <v>307</v>
      </c>
    </row>
    <row r="87" spans="1:4" ht="23.25">
      <c r="A87" s="66">
        <v>15</v>
      </c>
      <c r="B87" s="60" t="s">
        <v>312</v>
      </c>
      <c r="C87" s="67">
        <v>44.5</v>
      </c>
      <c r="D87" s="56" t="s">
        <v>307</v>
      </c>
    </row>
    <row r="88" spans="1:4" ht="23.25">
      <c r="A88" s="66">
        <v>16</v>
      </c>
      <c r="B88" s="56" t="s">
        <v>91</v>
      </c>
      <c r="C88" s="67">
        <v>129.4</v>
      </c>
      <c r="D88" s="56" t="s">
        <v>307</v>
      </c>
    </row>
    <row r="89" spans="1:4" ht="23.25">
      <c r="A89" s="66">
        <v>17</v>
      </c>
      <c r="B89" s="56" t="s">
        <v>219</v>
      </c>
      <c r="C89" s="67">
        <v>62.5</v>
      </c>
      <c r="D89" s="56" t="s">
        <v>307</v>
      </c>
    </row>
    <row r="90" spans="1:4" ht="23.25">
      <c r="A90" s="66">
        <v>18</v>
      </c>
      <c r="B90" s="56" t="s">
        <v>318</v>
      </c>
      <c r="C90" s="67">
        <v>31.1</v>
      </c>
      <c r="D90" s="56" t="s">
        <v>320</v>
      </c>
    </row>
    <row r="91" spans="1:4" ht="23.25">
      <c r="A91" s="66">
        <v>19</v>
      </c>
      <c r="B91" s="56" t="s">
        <v>319</v>
      </c>
      <c r="C91" s="68">
        <v>53.3</v>
      </c>
      <c r="D91" s="56" t="s">
        <v>320</v>
      </c>
    </row>
    <row r="92" spans="1:4" ht="23.25">
      <c r="A92" s="66">
        <v>20</v>
      </c>
      <c r="B92" s="56" t="s">
        <v>251</v>
      </c>
      <c r="C92" s="68">
        <v>45.1</v>
      </c>
      <c r="D92" s="56" t="s">
        <v>320</v>
      </c>
    </row>
    <row r="93" spans="1:4" ht="23.25">
      <c r="A93" s="66">
        <v>21</v>
      </c>
      <c r="B93" s="56" t="s">
        <v>25</v>
      </c>
      <c r="C93" s="68">
        <v>29.7</v>
      </c>
      <c r="D93" s="56" t="s">
        <v>320</v>
      </c>
    </row>
    <row r="94" spans="1:4" ht="23.25">
      <c r="A94" s="66">
        <v>22</v>
      </c>
      <c r="B94" s="56" t="s">
        <v>221</v>
      </c>
      <c r="C94" s="69">
        <v>39.9</v>
      </c>
      <c r="D94" s="56" t="s">
        <v>322</v>
      </c>
    </row>
    <row r="95" spans="1:4" ht="23.25">
      <c r="A95" s="66">
        <v>23</v>
      </c>
      <c r="B95" s="56" t="s">
        <v>325</v>
      </c>
      <c r="C95" s="69">
        <v>12.3</v>
      </c>
      <c r="D95" s="56" t="s">
        <v>326</v>
      </c>
    </row>
    <row r="96" spans="1:4" ht="23.25">
      <c r="A96" s="66">
        <v>24</v>
      </c>
      <c r="B96" s="56" t="s">
        <v>403</v>
      </c>
      <c r="C96" s="69">
        <v>21.9</v>
      </c>
      <c r="D96" s="56" t="s">
        <v>326</v>
      </c>
    </row>
    <row r="97" spans="2:4" ht="23.25">
      <c r="B97" s="177" t="s">
        <v>283</v>
      </c>
      <c r="C97" s="177"/>
      <c r="D97" s="43"/>
    </row>
    <row r="98" spans="1:4" ht="23.25">
      <c r="A98" s="45" t="s">
        <v>3</v>
      </c>
      <c r="B98" s="45" t="s">
        <v>260</v>
      </c>
      <c r="C98" s="45" t="s">
        <v>234</v>
      </c>
      <c r="D98" s="45" t="s">
        <v>235</v>
      </c>
    </row>
    <row r="99" spans="1:4" ht="23.25">
      <c r="A99" s="66">
        <v>25</v>
      </c>
      <c r="B99" s="56" t="s">
        <v>328</v>
      </c>
      <c r="C99" s="69">
        <v>45.5</v>
      </c>
      <c r="D99" s="56" t="s">
        <v>326</v>
      </c>
    </row>
    <row r="100" spans="1:4" ht="23.25">
      <c r="A100" s="66">
        <v>26</v>
      </c>
      <c r="B100" s="56" t="s">
        <v>329</v>
      </c>
      <c r="C100" s="69">
        <v>20.2</v>
      </c>
      <c r="D100" s="56" t="s">
        <v>326</v>
      </c>
    </row>
    <row r="101" spans="1:4" ht="23.25">
      <c r="A101" s="66">
        <v>27</v>
      </c>
      <c r="B101" s="56" t="s">
        <v>331</v>
      </c>
      <c r="C101" s="69">
        <v>55</v>
      </c>
      <c r="D101" s="56" t="s">
        <v>326</v>
      </c>
    </row>
    <row r="102" spans="1:4" ht="23.25">
      <c r="A102" s="66">
        <v>28</v>
      </c>
      <c r="B102" s="56" t="s">
        <v>332</v>
      </c>
      <c r="C102" s="69">
        <v>16.3</v>
      </c>
      <c r="D102" s="56" t="s">
        <v>326</v>
      </c>
    </row>
    <row r="103" spans="1:4" ht="23.25">
      <c r="A103" s="66">
        <v>29</v>
      </c>
      <c r="B103" s="56" t="s">
        <v>333</v>
      </c>
      <c r="C103" s="65">
        <v>139.4</v>
      </c>
      <c r="D103" s="56" t="s">
        <v>326</v>
      </c>
    </row>
    <row r="104" spans="1:4" ht="23.25">
      <c r="A104" s="66">
        <v>30</v>
      </c>
      <c r="B104" s="56" t="s">
        <v>334</v>
      </c>
      <c r="C104" s="69">
        <v>56.5</v>
      </c>
      <c r="D104" s="56" t="s">
        <v>326</v>
      </c>
    </row>
    <row r="105" spans="1:4" ht="23.25">
      <c r="A105" s="66">
        <v>31</v>
      </c>
      <c r="B105" s="63" t="s">
        <v>335</v>
      </c>
      <c r="C105" s="69">
        <v>89.9</v>
      </c>
      <c r="D105" s="56" t="s">
        <v>326</v>
      </c>
    </row>
    <row r="106" spans="1:4" ht="23.25">
      <c r="A106" s="66">
        <v>32</v>
      </c>
      <c r="B106" s="60" t="s">
        <v>225</v>
      </c>
      <c r="C106" s="67">
        <v>65.6</v>
      </c>
      <c r="D106" s="56" t="s">
        <v>326</v>
      </c>
    </row>
    <row r="107" spans="1:4" ht="23.25">
      <c r="A107" s="66">
        <v>33</v>
      </c>
      <c r="B107" s="60" t="s">
        <v>386</v>
      </c>
      <c r="C107" s="67">
        <v>27.5</v>
      </c>
      <c r="D107" s="56" t="s">
        <v>326</v>
      </c>
    </row>
    <row r="108" spans="1:4" ht="23.25">
      <c r="A108" s="66">
        <v>34</v>
      </c>
      <c r="B108" s="56" t="s">
        <v>337</v>
      </c>
      <c r="C108" s="67">
        <v>39</v>
      </c>
      <c r="D108" s="56" t="s">
        <v>326</v>
      </c>
    </row>
    <row r="109" spans="1:4" ht="23.25">
      <c r="A109" s="66">
        <v>35</v>
      </c>
      <c r="B109" s="56" t="s">
        <v>338</v>
      </c>
      <c r="C109" s="67">
        <v>44.8</v>
      </c>
      <c r="D109" s="56" t="s">
        <v>326</v>
      </c>
    </row>
    <row r="110" spans="1:4" ht="23.25">
      <c r="A110" s="66">
        <v>36</v>
      </c>
      <c r="B110" s="56" t="s">
        <v>252</v>
      </c>
      <c r="C110" s="67">
        <v>45.2</v>
      </c>
      <c r="D110" s="56" t="s">
        <v>326</v>
      </c>
    </row>
    <row r="111" spans="1:4" ht="23.25">
      <c r="A111" s="66">
        <v>37</v>
      </c>
      <c r="B111" s="47" t="s">
        <v>342</v>
      </c>
      <c r="C111" s="67">
        <v>33.4</v>
      </c>
      <c r="D111" s="56" t="s">
        <v>326</v>
      </c>
    </row>
    <row r="112" spans="1:4" ht="23.25">
      <c r="A112" s="66">
        <v>38</v>
      </c>
      <c r="B112" s="56" t="s">
        <v>343</v>
      </c>
      <c r="C112" s="67">
        <v>64.3</v>
      </c>
      <c r="D112" s="56" t="s">
        <v>326</v>
      </c>
    </row>
    <row r="113" spans="1:4" ht="23.25">
      <c r="A113" s="66">
        <v>39</v>
      </c>
      <c r="B113" s="56" t="s">
        <v>344</v>
      </c>
      <c r="C113" s="68">
        <v>64.2</v>
      </c>
      <c r="D113" s="56" t="s">
        <v>326</v>
      </c>
    </row>
    <row r="114" spans="1:4" ht="23.25">
      <c r="A114" s="66">
        <v>40</v>
      </c>
      <c r="B114" s="56" t="s">
        <v>169</v>
      </c>
      <c r="C114" s="69">
        <v>174.1</v>
      </c>
      <c r="D114" s="56" t="s">
        <v>326</v>
      </c>
    </row>
    <row r="115" spans="1:4" ht="23.25">
      <c r="A115" s="66">
        <v>41</v>
      </c>
      <c r="B115" s="56" t="s">
        <v>345</v>
      </c>
      <c r="C115" s="69">
        <v>44.9</v>
      </c>
      <c r="D115" s="56" t="s">
        <v>346</v>
      </c>
    </row>
    <row r="116" spans="1:4" ht="23.25">
      <c r="A116" s="66">
        <v>42</v>
      </c>
      <c r="B116" s="56" t="s">
        <v>257</v>
      </c>
      <c r="C116" s="69">
        <v>25.4</v>
      </c>
      <c r="D116" s="56" t="s">
        <v>346</v>
      </c>
    </row>
    <row r="117" spans="1:4" ht="23.25">
      <c r="A117" s="66">
        <v>43</v>
      </c>
      <c r="B117" s="56" t="s">
        <v>348</v>
      </c>
      <c r="C117" s="69">
        <v>38.9</v>
      </c>
      <c r="D117" s="56" t="s">
        <v>346</v>
      </c>
    </row>
    <row r="118" spans="1:4" ht="23.25">
      <c r="A118" s="66">
        <v>44</v>
      </c>
      <c r="B118" s="56" t="s">
        <v>350</v>
      </c>
      <c r="C118" s="69">
        <v>85.5</v>
      </c>
      <c r="D118" s="56" t="s">
        <v>346</v>
      </c>
    </row>
    <row r="119" spans="1:4" ht="23.25">
      <c r="A119" s="66">
        <v>45</v>
      </c>
      <c r="B119" s="56" t="s">
        <v>404</v>
      </c>
      <c r="C119" s="69">
        <v>62.5</v>
      </c>
      <c r="D119" s="56" t="s">
        <v>346</v>
      </c>
    </row>
    <row r="120" spans="1:4" ht="23.25">
      <c r="A120" s="66">
        <v>46</v>
      </c>
      <c r="B120" s="56" t="s">
        <v>352</v>
      </c>
      <c r="C120" s="69">
        <v>38.4</v>
      </c>
      <c r="D120" s="56" t="s">
        <v>346</v>
      </c>
    </row>
    <row r="121" spans="1:4" ht="23.25">
      <c r="A121" s="56">
        <v>47</v>
      </c>
      <c r="B121" s="56" t="s">
        <v>353</v>
      </c>
      <c r="C121" s="69">
        <v>128.7</v>
      </c>
      <c r="D121" s="56" t="s">
        <v>346</v>
      </c>
    </row>
    <row r="122" spans="1:4" ht="23.25">
      <c r="A122" s="56">
        <v>48</v>
      </c>
      <c r="B122" s="56" t="s">
        <v>228</v>
      </c>
      <c r="C122" s="69">
        <v>35.3</v>
      </c>
      <c r="D122" s="56" t="s">
        <v>346</v>
      </c>
    </row>
    <row r="123" spans="1:4" ht="23.25">
      <c r="A123" s="56">
        <v>49</v>
      </c>
      <c r="B123" s="56" t="s">
        <v>229</v>
      </c>
      <c r="C123" s="65">
        <v>9.9</v>
      </c>
      <c r="D123" s="56" t="s">
        <v>346</v>
      </c>
    </row>
    <row r="124" spans="1:4" ht="23.25">
      <c r="A124" s="56">
        <v>50</v>
      </c>
      <c r="B124" s="56" t="s">
        <v>387</v>
      </c>
      <c r="C124" s="65">
        <v>68.8</v>
      </c>
      <c r="D124" s="56" t="s">
        <v>346</v>
      </c>
    </row>
    <row r="125" spans="1:7" ht="23.25">
      <c r="A125" s="56">
        <v>51</v>
      </c>
      <c r="B125" s="56" t="s">
        <v>230</v>
      </c>
      <c r="C125" s="69">
        <v>35</v>
      </c>
      <c r="D125" s="56" t="s">
        <v>346</v>
      </c>
      <c r="G125" s="30"/>
    </row>
    <row r="126" spans="1:4" ht="23.25">
      <c r="A126" s="56">
        <v>52</v>
      </c>
      <c r="B126" s="63" t="s">
        <v>354</v>
      </c>
      <c r="C126" s="69">
        <v>70.9</v>
      </c>
      <c r="D126" s="56" t="s">
        <v>346</v>
      </c>
    </row>
    <row r="127" spans="1:4" ht="23.25">
      <c r="A127" s="56">
        <v>53</v>
      </c>
      <c r="B127" s="63" t="s">
        <v>258</v>
      </c>
      <c r="C127" s="69">
        <v>12.3</v>
      </c>
      <c r="D127" s="56" t="s">
        <v>346</v>
      </c>
    </row>
    <row r="128" spans="1:4" ht="23.25">
      <c r="A128" s="56">
        <v>54</v>
      </c>
      <c r="B128" s="56" t="s">
        <v>356</v>
      </c>
      <c r="C128" s="67">
        <v>36.6</v>
      </c>
      <c r="D128" s="56" t="s">
        <v>346</v>
      </c>
    </row>
    <row r="129" spans="1:4" ht="23.25">
      <c r="A129" s="56">
        <v>55</v>
      </c>
      <c r="B129" s="56" t="s">
        <v>169</v>
      </c>
      <c r="C129" s="67">
        <v>54.4</v>
      </c>
      <c r="D129" s="56" t="s">
        <v>346</v>
      </c>
    </row>
    <row r="130" spans="2:4" ht="23.25">
      <c r="B130" s="177" t="s">
        <v>283</v>
      </c>
      <c r="C130" s="177"/>
      <c r="D130" s="43"/>
    </row>
    <row r="131" spans="1:4" ht="23.25">
      <c r="A131" s="45" t="s">
        <v>3</v>
      </c>
      <c r="B131" s="45" t="s">
        <v>260</v>
      </c>
      <c r="C131" s="45" t="s">
        <v>234</v>
      </c>
      <c r="D131" s="45" t="s">
        <v>235</v>
      </c>
    </row>
    <row r="132" spans="1:4" ht="23.25">
      <c r="A132" s="56">
        <v>56</v>
      </c>
      <c r="B132" s="56" t="s">
        <v>357</v>
      </c>
      <c r="C132" s="67">
        <v>15.4</v>
      </c>
      <c r="D132" s="56" t="s">
        <v>358</v>
      </c>
    </row>
    <row r="133" spans="1:4" ht="23.25">
      <c r="A133" s="56">
        <v>57</v>
      </c>
      <c r="B133" s="56" t="s">
        <v>359</v>
      </c>
      <c r="C133" s="67">
        <v>35.2</v>
      </c>
      <c r="D133" s="56" t="s">
        <v>358</v>
      </c>
    </row>
    <row r="134" spans="1:4" ht="23.25">
      <c r="A134" s="56">
        <v>58</v>
      </c>
      <c r="B134" s="56" t="s">
        <v>363</v>
      </c>
      <c r="C134" s="68">
        <v>37.9</v>
      </c>
      <c r="D134" s="56" t="s">
        <v>358</v>
      </c>
    </row>
    <row r="135" spans="1:4" ht="23.25">
      <c r="A135" s="56">
        <v>59</v>
      </c>
      <c r="B135" s="56" t="s">
        <v>366</v>
      </c>
      <c r="C135" s="69">
        <v>71.7</v>
      </c>
      <c r="D135" s="56" t="s">
        <v>358</v>
      </c>
    </row>
    <row r="136" spans="1:4" ht="23.25">
      <c r="A136" s="56">
        <v>60</v>
      </c>
      <c r="B136" s="56" t="s">
        <v>368</v>
      </c>
      <c r="C136" s="69">
        <v>29.9</v>
      </c>
      <c r="D136" s="56" t="s">
        <v>358</v>
      </c>
    </row>
    <row r="137" spans="1:4" ht="23.25">
      <c r="A137" s="56">
        <v>61</v>
      </c>
      <c r="B137" s="56" t="s">
        <v>369</v>
      </c>
      <c r="C137" s="69">
        <v>10.5</v>
      </c>
      <c r="D137" s="56" t="s">
        <v>358</v>
      </c>
    </row>
    <row r="138" spans="1:4" ht="23.25">
      <c r="A138" s="56">
        <v>62</v>
      </c>
      <c r="B138" s="56" t="s">
        <v>370</v>
      </c>
      <c r="C138" s="69">
        <v>41.5</v>
      </c>
      <c r="D138" s="56" t="s">
        <v>358</v>
      </c>
    </row>
    <row r="139" spans="1:4" ht="23.25">
      <c r="A139" s="56">
        <v>63</v>
      </c>
      <c r="B139" s="56" t="s">
        <v>405</v>
      </c>
      <c r="C139" s="69">
        <v>138.2</v>
      </c>
      <c r="D139" s="56" t="s">
        <v>358</v>
      </c>
    </row>
    <row r="140" spans="1:4" ht="23.25">
      <c r="A140" s="56">
        <v>64</v>
      </c>
      <c r="B140" s="56" t="s">
        <v>371</v>
      </c>
      <c r="C140" s="69">
        <v>34</v>
      </c>
      <c r="D140" s="56" t="s">
        <v>358</v>
      </c>
    </row>
    <row r="141" spans="1:4" ht="23.25">
      <c r="A141" s="56">
        <v>65</v>
      </c>
      <c r="B141" s="56" t="s">
        <v>372</v>
      </c>
      <c r="C141" s="69">
        <v>108.8</v>
      </c>
      <c r="D141" s="56" t="s">
        <v>375</v>
      </c>
    </row>
    <row r="142" spans="1:4" ht="23.25">
      <c r="A142" s="56">
        <v>66</v>
      </c>
      <c r="B142" s="56" t="s">
        <v>373</v>
      </c>
      <c r="C142" s="69">
        <v>69</v>
      </c>
      <c r="D142" s="56" t="s">
        <v>375</v>
      </c>
    </row>
    <row r="143" spans="1:4" ht="23.25">
      <c r="A143" s="56">
        <v>67</v>
      </c>
      <c r="B143" s="56" t="s">
        <v>374</v>
      </c>
      <c r="C143" s="69">
        <v>53.2</v>
      </c>
      <c r="D143" s="56" t="s">
        <v>375</v>
      </c>
    </row>
    <row r="144" spans="1:4" ht="23.25">
      <c r="A144" s="56">
        <v>68</v>
      </c>
      <c r="B144" s="56" t="s">
        <v>376</v>
      </c>
      <c r="C144" s="69">
        <v>27.7</v>
      </c>
      <c r="D144" s="56" t="s">
        <v>375</v>
      </c>
    </row>
    <row r="145" spans="1:4" ht="23.25">
      <c r="A145" s="56">
        <v>69</v>
      </c>
      <c r="B145" s="56" t="s">
        <v>377</v>
      </c>
      <c r="C145" s="65">
        <v>42</v>
      </c>
      <c r="D145" s="56" t="s">
        <v>375</v>
      </c>
    </row>
    <row r="146" spans="1:4" ht="23.25">
      <c r="A146" s="56">
        <v>70</v>
      </c>
      <c r="B146" s="56" t="s">
        <v>378</v>
      </c>
      <c r="C146" s="69">
        <v>37</v>
      </c>
      <c r="D146" s="56" t="s">
        <v>375</v>
      </c>
    </row>
    <row r="147" spans="1:4" ht="23.25">
      <c r="A147" s="56">
        <v>71</v>
      </c>
      <c r="B147" s="63" t="s">
        <v>379</v>
      </c>
      <c r="C147" s="69">
        <v>62.1</v>
      </c>
      <c r="D147" s="56" t="s">
        <v>375</v>
      </c>
    </row>
    <row r="148" spans="1:4" ht="23.25">
      <c r="A148" s="56">
        <v>72</v>
      </c>
      <c r="B148" s="63" t="s">
        <v>380</v>
      </c>
      <c r="C148" s="69">
        <v>113.4</v>
      </c>
      <c r="D148" s="56" t="s">
        <v>375</v>
      </c>
    </row>
    <row r="149" spans="1:4" ht="23.25">
      <c r="A149" s="56">
        <v>73</v>
      </c>
      <c r="B149" s="56" t="s">
        <v>388</v>
      </c>
      <c r="C149" s="67">
        <v>50.4</v>
      </c>
      <c r="D149" s="56" t="s">
        <v>375</v>
      </c>
    </row>
    <row r="150" spans="1:4" ht="23.25">
      <c r="A150" s="56">
        <v>74</v>
      </c>
      <c r="B150" s="56" t="s">
        <v>389</v>
      </c>
      <c r="C150" s="67">
        <v>53.9</v>
      </c>
      <c r="D150" s="56" t="s">
        <v>375</v>
      </c>
    </row>
    <row r="151" spans="1:4" ht="23.25">
      <c r="A151" s="56">
        <v>75</v>
      </c>
      <c r="B151" s="56" t="s">
        <v>182</v>
      </c>
      <c r="C151" s="67">
        <v>116.5</v>
      </c>
      <c r="D151" s="56" t="s">
        <v>375</v>
      </c>
    </row>
    <row r="152" spans="1:4" ht="23.25">
      <c r="A152" s="56">
        <v>76</v>
      </c>
      <c r="B152" s="56" t="s">
        <v>391</v>
      </c>
      <c r="C152" s="67">
        <v>43.5</v>
      </c>
      <c r="D152" s="56" t="s">
        <v>375</v>
      </c>
    </row>
    <row r="153" spans="1:4" ht="24" thickBot="1">
      <c r="A153" s="48" t="s">
        <v>184</v>
      </c>
      <c r="B153" s="51"/>
      <c r="C153" s="52">
        <f>SUM(C121:C152)</f>
        <v>1643.7000000000003</v>
      </c>
      <c r="D153" s="61"/>
    </row>
    <row r="154" spans="1:4" ht="24.75" thickBot="1" thickTop="1">
      <c r="A154" s="180" t="s">
        <v>279</v>
      </c>
      <c r="B154" s="181"/>
      <c r="C154" s="182">
        <v>6252.1</v>
      </c>
      <c r="D154" s="183"/>
    </row>
    <row r="155" spans="1:4" ht="33" customHeight="1" thickTop="1">
      <c r="A155" s="185" t="s">
        <v>398</v>
      </c>
      <c r="B155" s="185"/>
      <c r="C155" s="185"/>
      <c r="D155" s="185"/>
    </row>
    <row r="156" spans="1:4" ht="23.25">
      <c r="A156" s="185" t="s">
        <v>423</v>
      </c>
      <c r="B156" s="185"/>
      <c r="C156" s="185"/>
      <c r="D156" s="185"/>
    </row>
    <row r="157" spans="1:4" ht="23.25">
      <c r="A157" s="185" t="s">
        <v>393</v>
      </c>
      <c r="B157" s="185"/>
      <c r="C157" s="185"/>
      <c r="D157" s="185"/>
    </row>
    <row r="158" spans="1:4" ht="16.5" customHeight="1">
      <c r="A158" s="72"/>
      <c r="B158" s="72"/>
      <c r="C158" s="72"/>
      <c r="D158" s="72"/>
    </row>
    <row r="159" spans="1:4" ht="23.25">
      <c r="A159" s="185" t="s">
        <v>397</v>
      </c>
      <c r="B159" s="185"/>
      <c r="C159" s="185"/>
      <c r="D159" s="185"/>
    </row>
    <row r="160" spans="1:4" ht="23.25">
      <c r="A160" s="185" t="s">
        <v>424</v>
      </c>
      <c r="B160" s="185"/>
      <c r="C160" s="185"/>
      <c r="D160" s="185"/>
    </row>
    <row r="161" spans="1:4" ht="23.25">
      <c r="A161" s="185" t="s">
        <v>399</v>
      </c>
      <c r="B161" s="185"/>
      <c r="C161" s="185"/>
      <c r="D161" s="185"/>
    </row>
    <row r="163" spans="1:4" ht="23.25">
      <c r="A163" s="185" t="s">
        <v>400</v>
      </c>
      <c r="B163" s="185"/>
      <c r="C163" s="185"/>
      <c r="D163" s="185"/>
    </row>
    <row r="164" spans="1:4" ht="23.25">
      <c r="A164" s="185" t="s">
        <v>434</v>
      </c>
      <c r="B164" s="185"/>
      <c r="C164" s="185"/>
      <c r="D164" s="185"/>
    </row>
    <row r="165" spans="1:4" ht="23.25">
      <c r="A165" s="185" t="s">
        <v>435</v>
      </c>
      <c r="B165" s="185"/>
      <c r="C165" s="185"/>
      <c r="D165" s="185"/>
    </row>
    <row r="167" spans="1:4" ht="23.25">
      <c r="A167" s="185" t="s">
        <v>401</v>
      </c>
      <c r="B167" s="185"/>
      <c r="C167" s="185"/>
      <c r="D167" s="185"/>
    </row>
    <row r="168" spans="1:4" ht="23.25">
      <c r="A168" s="185" t="s">
        <v>425</v>
      </c>
      <c r="B168" s="185"/>
      <c r="C168" s="185"/>
      <c r="D168" s="185"/>
    </row>
    <row r="169" spans="1:4" ht="23.25">
      <c r="A169" s="185" t="s">
        <v>396</v>
      </c>
      <c r="B169" s="185"/>
      <c r="C169" s="185"/>
      <c r="D169" s="185"/>
    </row>
    <row r="170" spans="1:4" ht="23.25">
      <c r="A170" s="72"/>
      <c r="B170" s="72"/>
      <c r="C170" s="72"/>
      <c r="D170" s="72"/>
    </row>
    <row r="171" spans="1:4" ht="23.25">
      <c r="A171" s="72"/>
      <c r="B171" s="72"/>
      <c r="C171" s="72"/>
      <c r="D171" s="72"/>
    </row>
    <row r="172" spans="1:4" ht="23.25">
      <c r="A172" s="72"/>
      <c r="B172" s="72"/>
      <c r="C172" s="72"/>
      <c r="D172" s="72"/>
    </row>
    <row r="173" spans="1:4" ht="23.25">
      <c r="A173" s="72"/>
      <c r="B173" s="72"/>
      <c r="C173" s="72"/>
      <c r="D173" s="72"/>
    </row>
    <row r="174" spans="1:4" ht="23.25">
      <c r="A174" s="72"/>
      <c r="B174" s="72"/>
      <c r="C174" s="72"/>
      <c r="D174" s="72"/>
    </row>
    <row r="175" spans="1:4" ht="23.25">
      <c r="A175" s="72"/>
      <c r="B175" s="72"/>
      <c r="C175" s="72"/>
      <c r="D175" s="72"/>
    </row>
    <row r="176" spans="1:4" ht="23.25">
      <c r="A176" s="72"/>
      <c r="B176" s="72"/>
      <c r="C176" s="72"/>
      <c r="D176" s="72"/>
    </row>
    <row r="177" spans="1:4" ht="23.25">
      <c r="A177" s="72"/>
      <c r="B177" s="72"/>
      <c r="C177" s="72"/>
      <c r="D177" s="72"/>
    </row>
    <row r="178" spans="1:4" ht="23.25">
      <c r="A178" s="72"/>
      <c r="B178" s="72"/>
      <c r="C178" s="72"/>
      <c r="D178" s="72"/>
    </row>
    <row r="179" spans="1:4" ht="23.25">
      <c r="A179" s="72"/>
      <c r="B179" s="72"/>
      <c r="C179" s="72"/>
      <c r="D179" s="72"/>
    </row>
    <row r="180" spans="1:4" ht="23.25">
      <c r="A180" s="72"/>
      <c r="B180" s="72"/>
      <c r="C180" s="72"/>
      <c r="D180" s="72"/>
    </row>
    <row r="181" spans="1:4" ht="23.25">
      <c r="A181" s="72"/>
      <c r="B181" s="72"/>
      <c r="C181" s="72"/>
      <c r="D181" s="72"/>
    </row>
    <row r="182" spans="1:4" ht="23.25">
      <c r="A182" s="72"/>
      <c r="B182" s="72"/>
      <c r="C182" s="72"/>
      <c r="D182" s="72"/>
    </row>
    <row r="183" spans="1:4" ht="23.25">
      <c r="A183" s="72"/>
      <c r="B183" s="72"/>
      <c r="C183" s="72"/>
      <c r="D183" s="72"/>
    </row>
    <row r="184" spans="1:4" ht="23.25">
      <c r="A184" s="72"/>
      <c r="B184" s="72"/>
      <c r="C184" s="72"/>
      <c r="D184" s="72"/>
    </row>
    <row r="185" spans="1:4" ht="23.25">
      <c r="A185" s="72"/>
      <c r="B185" s="72"/>
      <c r="C185" s="72"/>
      <c r="D185" s="72"/>
    </row>
    <row r="186" spans="1:4" ht="23.25">
      <c r="A186" s="72"/>
      <c r="B186" s="72"/>
      <c r="C186" s="72"/>
      <c r="D186" s="72"/>
    </row>
    <row r="187" spans="1:4" ht="23.25">
      <c r="A187" s="72"/>
      <c r="B187" s="72"/>
      <c r="C187" s="72"/>
      <c r="D187" s="72"/>
    </row>
    <row r="188" spans="1:4" ht="23.25">
      <c r="A188" s="72"/>
      <c r="B188" s="72"/>
      <c r="C188" s="72"/>
      <c r="D188" s="72"/>
    </row>
    <row r="189" spans="1:4" ht="23.25">
      <c r="A189" s="72"/>
      <c r="B189" s="72"/>
      <c r="C189" s="72"/>
      <c r="D189" s="72"/>
    </row>
    <row r="190" spans="1:4" ht="23.25">
      <c r="A190" s="72"/>
      <c r="B190" s="72"/>
      <c r="C190" s="72"/>
      <c r="D190" s="72"/>
    </row>
    <row r="195" spans="1:14" ht="23.25">
      <c r="A195" s="179" t="s">
        <v>268</v>
      </c>
      <c r="B195" s="179"/>
      <c r="C195" s="179"/>
      <c r="D195" s="179"/>
      <c r="E195" s="179"/>
      <c r="F195" s="179"/>
      <c r="G195" s="179"/>
      <c r="H195" s="179"/>
      <c r="I195" s="179"/>
      <c r="J195" s="179"/>
      <c r="K195" s="179"/>
      <c r="L195" s="179"/>
      <c r="M195" s="179"/>
      <c r="N195" s="179"/>
    </row>
    <row r="196" spans="1:14" ht="23.25">
      <c r="A196" s="178" t="s">
        <v>416</v>
      </c>
      <c r="B196" s="178"/>
      <c r="C196" s="178"/>
      <c r="D196" s="178"/>
      <c r="E196" s="178"/>
      <c r="F196" s="178"/>
      <c r="G196" s="178"/>
      <c r="H196" s="178"/>
      <c r="I196" s="178"/>
      <c r="J196" s="178"/>
      <c r="K196" s="178"/>
      <c r="L196" s="178"/>
      <c r="M196" s="178"/>
      <c r="N196" s="178"/>
    </row>
    <row r="197" spans="1:14" ht="23.25">
      <c r="A197" s="178" t="s">
        <v>422</v>
      </c>
      <c r="B197" s="178"/>
      <c r="C197" s="178"/>
      <c r="D197" s="178"/>
      <c r="E197" s="178"/>
      <c r="F197" s="178"/>
      <c r="G197" s="178"/>
      <c r="H197" s="178"/>
      <c r="I197" s="178"/>
      <c r="J197" s="178"/>
      <c r="K197" s="178"/>
      <c r="L197" s="178"/>
      <c r="M197" s="178"/>
      <c r="N197" s="178"/>
    </row>
    <row r="198" spans="2:4" ht="23.25">
      <c r="B198" s="177" t="s">
        <v>283</v>
      </c>
      <c r="C198" s="177"/>
      <c r="D198" s="43"/>
    </row>
    <row r="199" spans="1:4" ht="23.25">
      <c r="A199" s="45" t="s">
        <v>3</v>
      </c>
      <c r="B199" s="45" t="s">
        <v>260</v>
      </c>
      <c r="C199" s="45" t="s">
        <v>234</v>
      </c>
      <c r="D199" s="45" t="s">
        <v>235</v>
      </c>
    </row>
    <row r="200" spans="1:4" ht="23.25">
      <c r="A200" s="56">
        <v>1</v>
      </c>
      <c r="B200" s="60" t="s">
        <v>417</v>
      </c>
      <c r="C200" s="65">
        <v>600</v>
      </c>
      <c r="D200" s="56" t="s">
        <v>265</v>
      </c>
    </row>
    <row r="201" spans="1:4" ht="23.25">
      <c r="A201" s="85">
        <v>2</v>
      </c>
      <c r="B201" s="60" t="s">
        <v>428</v>
      </c>
      <c r="C201" s="87">
        <v>250</v>
      </c>
      <c r="D201" s="63" t="s">
        <v>429</v>
      </c>
    </row>
    <row r="202" spans="1:4" ht="24" thickBot="1">
      <c r="A202" s="48" t="s">
        <v>184</v>
      </c>
      <c r="B202" s="51"/>
      <c r="C202" s="52">
        <f>SUM(C200:C201)</f>
        <v>850</v>
      </c>
      <c r="D202" s="61"/>
    </row>
    <row r="203" ht="24" thickTop="1"/>
    <row r="205" spans="1:4" ht="23.25">
      <c r="A205" s="185" t="s">
        <v>398</v>
      </c>
      <c r="B205" s="185"/>
      <c r="C205" s="185"/>
      <c r="D205" s="185"/>
    </row>
    <row r="206" spans="1:4" ht="23.25">
      <c r="A206" s="185" t="s">
        <v>423</v>
      </c>
      <c r="B206" s="185"/>
      <c r="C206" s="185"/>
      <c r="D206" s="185"/>
    </row>
    <row r="207" spans="1:4" ht="23.25">
      <c r="A207" s="185" t="s">
        <v>393</v>
      </c>
      <c r="B207" s="185"/>
      <c r="C207" s="185"/>
      <c r="D207" s="185"/>
    </row>
    <row r="208" spans="1:4" ht="23.25">
      <c r="A208" s="72"/>
      <c r="B208" s="72"/>
      <c r="C208" s="72"/>
      <c r="D208" s="72"/>
    </row>
    <row r="209" spans="1:4" ht="23.25">
      <c r="A209" s="185" t="s">
        <v>397</v>
      </c>
      <c r="B209" s="185"/>
      <c r="C209" s="185"/>
      <c r="D209" s="185"/>
    </row>
    <row r="210" spans="1:4" ht="23.25">
      <c r="A210" s="185" t="s">
        <v>424</v>
      </c>
      <c r="B210" s="185"/>
      <c r="C210" s="185"/>
      <c r="D210" s="185"/>
    </row>
    <row r="211" spans="1:4" ht="23.25">
      <c r="A211" s="185" t="s">
        <v>399</v>
      </c>
      <c r="B211" s="185"/>
      <c r="C211" s="185"/>
      <c r="D211" s="185"/>
    </row>
    <row r="213" spans="1:4" ht="23.25">
      <c r="A213" s="185" t="s">
        <v>400</v>
      </c>
      <c r="B213" s="185"/>
      <c r="C213" s="185"/>
      <c r="D213" s="185"/>
    </row>
    <row r="214" spans="1:4" ht="23.25">
      <c r="A214" s="185" t="s">
        <v>434</v>
      </c>
      <c r="B214" s="185"/>
      <c r="C214" s="185"/>
      <c r="D214" s="185"/>
    </row>
    <row r="215" spans="1:4" ht="23.25">
      <c r="A215" s="185" t="s">
        <v>435</v>
      </c>
      <c r="B215" s="185"/>
      <c r="C215" s="185"/>
      <c r="D215" s="185"/>
    </row>
    <row r="217" spans="1:4" ht="23.25">
      <c r="A217" s="185" t="s">
        <v>401</v>
      </c>
      <c r="B217" s="185"/>
      <c r="C217" s="185"/>
      <c r="D217" s="185"/>
    </row>
    <row r="218" spans="1:4" ht="23.25">
      <c r="A218" s="185" t="s">
        <v>425</v>
      </c>
      <c r="B218" s="185"/>
      <c r="C218" s="185"/>
      <c r="D218" s="185"/>
    </row>
    <row r="219" spans="1:4" ht="23.25">
      <c r="A219" s="185" t="s">
        <v>396</v>
      </c>
      <c r="B219" s="185"/>
      <c r="C219" s="185"/>
      <c r="D219" s="185"/>
    </row>
    <row r="220" spans="1:4" ht="23.25">
      <c r="A220" s="72"/>
      <c r="B220" s="72"/>
      <c r="C220" s="72"/>
      <c r="D220" s="72"/>
    </row>
    <row r="221" spans="1:4" ht="23.25">
      <c r="A221" s="72"/>
      <c r="B221" s="72"/>
      <c r="C221" s="72"/>
      <c r="D221" s="72"/>
    </row>
    <row r="222" spans="1:4" ht="23.25">
      <c r="A222" s="72"/>
      <c r="B222" s="72"/>
      <c r="C222" s="72"/>
      <c r="D222" s="72"/>
    </row>
    <row r="223" spans="1:4" ht="23.25">
      <c r="A223" s="72"/>
      <c r="B223" s="72"/>
      <c r="C223" s="72"/>
      <c r="D223" s="72"/>
    </row>
    <row r="227" spans="1:14" ht="23.25">
      <c r="A227" s="179" t="s">
        <v>268</v>
      </c>
      <c r="B227" s="179"/>
      <c r="C227" s="179"/>
      <c r="D227" s="179"/>
      <c r="E227" s="179"/>
      <c r="F227" s="179"/>
      <c r="G227" s="179"/>
      <c r="H227" s="179"/>
      <c r="I227" s="179"/>
      <c r="J227" s="179"/>
      <c r="K227" s="179"/>
      <c r="L227" s="179"/>
      <c r="M227" s="179"/>
      <c r="N227" s="179"/>
    </row>
    <row r="228" spans="1:14" ht="23.25">
      <c r="A228" s="178" t="s">
        <v>421</v>
      </c>
      <c r="B228" s="178"/>
      <c r="C228" s="178"/>
      <c r="D228" s="178"/>
      <c r="E228" s="178"/>
      <c r="F228" s="178"/>
      <c r="G228" s="178"/>
      <c r="H228" s="178"/>
      <c r="I228" s="178"/>
      <c r="J228" s="178"/>
      <c r="K228" s="178"/>
      <c r="L228" s="178"/>
      <c r="M228" s="178"/>
      <c r="N228" s="178"/>
    </row>
    <row r="229" spans="1:14" ht="23.25">
      <c r="A229" s="178" t="s">
        <v>422</v>
      </c>
      <c r="B229" s="178"/>
      <c r="C229" s="178"/>
      <c r="D229" s="178"/>
      <c r="E229" s="178"/>
      <c r="F229" s="178"/>
      <c r="G229" s="178"/>
      <c r="H229" s="178"/>
      <c r="I229" s="178"/>
      <c r="J229" s="178"/>
      <c r="K229" s="178"/>
      <c r="L229" s="178"/>
      <c r="M229" s="178"/>
      <c r="N229" s="178"/>
    </row>
    <row r="230" spans="2:4" ht="23.25">
      <c r="B230" s="177" t="s">
        <v>283</v>
      </c>
      <c r="C230" s="177"/>
      <c r="D230" s="43"/>
    </row>
    <row r="231" spans="1:4" ht="23.25">
      <c r="A231" s="45" t="s">
        <v>3</v>
      </c>
      <c r="B231" s="45" t="s">
        <v>260</v>
      </c>
      <c r="C231" s="45" t="s">
        <v>234</v>
      </c>
      <c r="D231" s="45" t="s">
        <v>235</v>
      </c>
    </row>
    <row r="232" spans="1:4" ht="23.25">
      <c r="A232" s="56">
        <v>1</v>
      </c>
      <c r="B232" s="60" t="s">
        <v>417</v>
      </c>
      <c r="C232" s="65">
        <v>400</v>
      </c>
      <c r="D232" s="56" t="s">
        <v>265</v>
      </c>
    </row>
    <row r="233" spans="1:4" ht="23.25">
      <c r="A233" s="56"/>
      <c r="B233" s="56"/>
      <c r="C233" s="62"/>
      <c r="D233" s="56"/>
    </row>
    <row r="234" spans="1:4" ht="23.25">
      <c r="A234" s="56"/>
      <c r="B234" s="60"/>
      <c r="C234" s="65"/>
      <c r="D234" s="56"/>
    </row>
    <row r="235" spans="1:4" ht="23.25">
      <c r="A235" s="56"/>
      <c r="B235" s="56"/>
      <c r="C235" s="62"/>
      <c r="D235" s="56"/>
    </row>
    <row r="236" spans="1:4" ht="24" thickBot="1">
      <c r="A236" s="48" t="s">
        <v>184</v>
      </c>
      <c r="B236" s="51"/>
      <c r="C236" s="52">
        <f>SUM(C232:C235)</f>
        <v>400</v>
      </c>
      <c r="D236" s="61"/>
    </row>
    <row r="237" ht="24" thickTop="1"/>
    <row r="239" spans="1:4" ht="23.25">
      <c r="A239" s="185" t="s">
        <v>398</v>
      </c>
      <c r="B239" s="185"/>
      <c r="C239" s="185"/>
      <c r="D239" s="185"/>
    </row>
    <row r="240" spans="1:4" ht="23.25">
      <c r="A240" s="185" t="s">
        <v>423</v>
      </c>
      <c r="B240" s="185"/>
      <c r="C240" s="185"/>
      <c r="D240" s="185"/>
    </row>
    <row r="241" spans="1:4" ht="23.25">
      <c r="A241" s="185" t="s">
        <v>393</v>
      </c>
      <c r="B241" s="185"/>
      <c r="C241" s="185"/>
      <c r="D241" s="185"/>
    </row>
    <row r="242" spans="1:4" ht="23.25">
      <c r="A242" s="72"/>
      <c r="B242" s="72"/>
      <c r="C242" s="72"/>
      <c r="D242" s="72"/>
    </row>
    <row r="243" spans="1:4" ht="23.25">
      <c r="A243" s="185" t="s">
        <v>397</v>
      </c>
      <c r="B243" s="185"/>
      <c r="C243" s="185"/>
      <c r="D243" s="185"/>
    </row>
    <row r="244" spans="1:4" ht="23.25">
      <c r="A244" s="185" t="s">
        <v>424</v>
      </c>
      <c r="B244" s="185"/>
      <c r="C244" s="185"/>
      <c r="D244" s="185"/>
    </row>
    <row r="245" spans="1:4" ht="23.25">
      <c r="A245" s="185" t="s">
        <v>399</v>
      </c>
      <c r="B245" s="185"/>
      <c r="C245" s="185"/>
      <c r="D245" s="185"/>
    </row>
    <row r="247" spans="1:4" ht="23.25">
      <c r="A247" s="185" t="s">
        <v>400</v>
      </c>
      <c r="B247" s="185"/>
      <c r="C247" s="185"/>
      <c r="D247" s="185"/>
    </row>
    <row r="248" spans="1:4" ht="23.25">
      <c r="A248" s="185" t="s">
        <v>434</v>
      </c>
      <c r="B248" s="185"/>
      <c r="C248" s="185"/>
      <c r="D248" s="185"/>
    </row>
    <row r="249" spans="1:4" ht="23.25">
      <c r="A249" s="185" t="s">
        <v>435</v>
      </c>
      <c r="B249" s="185"/>
      <c r="C249" s="185"/>
      <c r="D249" s="185"/>
    </row>
    <row r="251" spans="1:4" ht="23.25">
      <c r="A251" s="185" t="s">
        <v>401</v>
      </c>
      <c r="B251" s="185"/>
      <c r="C251" s="185"/>
      <c r="D251" s="185"/>
    </row>
    <row r="252" spans="1:4" ht="23.25">
      <c r="A252" s="185" t="s">
        <v>425</v>
      </c>
      <c r="B252" s="185"/>
      <c r="C252" s="185"/>
      <c r="D252" s="185"/>
    </row>
    <row r="253" spans="1:4" ht="23.25">
      <c r="A253" s="185" t="s">
        <v>396</v>
      </c>
      <c r="B253" s="185"/>
      <c r="C253" s="185"/>
      <c r="D253" s="185"/>
    </row>
  </sheetData>
  <sheetProtection/>
  <mergeCells count="57">
    <mergeCell ref="A244:D244"/>
    <mergeCell ref="A245:D245"/>
    <mergeCell ref="A247:D247"/>
    <mergeCell ref="A253:D253"/>
    <mergeCell ref="A248:D248"/>
    <mergeCell ref="A249:D249"/>
    <mergeCell ref="A251:D251"/>
    <mergeCell ref="A252:D252"/>
    <mergeCell ref="A228:N228"/>
    <mergeCell ref="A229:N229"/>
    <mergeCell ref="A239:D239"/>
    <mergeCell ref="A240:D240"/>
    <mergeCell ref="A241:D241"/>
    <mergeCell ref="A243:D243"/>
    <mergeCell ref="A196:N196"/>
    <mergeCell ref="A197:N197"/>
    <mergeCell ref="B198:C198"/>
    <mergeCell ref="B230:C230"/>
    <mergeCell ref="A205:D205"/>
    <mergeCell ref="A206:D206"/>
    <mergeCell ref="A207:D207"/>
    <mergeCell ref="A210:D210"/>
    <mergeCell ref="A211:D211"/>
    <mergeCell ref="A214:D214"/>
    <mergeCell ref="A227:N227"/>
    <mergeCell ref="A213:D213"/>
    <mergeCell ref="A217:D217"/>
    <mergeCell ref="A209:D209"/>
    <mergeCell ref="A218:D218"/>
    <mergeCell ref="A219:D219"/>
    <mergeCell ref="A215:D215"/>
    <mergeCell ref="A165:D165"/>
    <mergeCell ref="A167:D167"/>
    <mergeCell ref="A168:D168"/>
    <mergeCell ref="A160:D160"/>
    <mergeCell ref="A161:D161"/>
    <mergeCell ref="A163:D163"/>
    <mergeCell ref="A164:D164"/>
    <mergeCell ref="A195:N195"/>
    <mergeCell ref="A1:N1"/>
    <mergeCell ref="A2:N2"/>
    <mergeCell ref="A3:N3"/>
    <mergeCell ref="B48:C48"/>
    <mergeCell ref="B33:C33"/>
    <mergeCell ref="B24:C24"/>
    <mergeCell ref="B4:C4"/>
    <mergeCell ref="B71:C71"/>
    <mergeCell ref="A169:D169"/>
    <mergeCell ref="B97:C97"/>
    <mergeCell ref="B130:C130"/>
    <mergeCell ref="B65:C65"/>
    <mergeCell ref="A159:D159"/>
    <mergeCell ref="A154:B154"/>
    <mergeCell ref="C154:D154"/>
    <mergeCell ref="A157:D157"/>
    <mergeCell ref="A155:D155"/>
    <mergeCell ref="A156:D156"/>
  </mergeCells>
  <printOptions horizontalCentered="1"/>
  <pageMargins left="0.55" right="0.5" top="0.78" bottom="0.54" header="0.39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S P COMPUTER</cp:lastModifiedBy>
  <cp:lastPrinted>2018-10-05T08:30:09Z</cp:lastPrinted>
  <dcterms:created xsi:type="dcterms:W3CDTF">2007-10-04T07:29:18Z</dcterms:created>
  <dcterms:modified xsi:type="dcterms:W3CDTF">2018-10-05T08:30:13Z</dcterms:modified>
  <cp:category/>
  <cp:version/>
  <cp:contentType/>
  <cp:contentStatus/>
</cp:coreProperties>
</file>